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finan\Downloads\"/>
    </mc:Choice>
  </mc:AlternateContent>
  <xr:revisionPtr revIDLastSave="0" documentId="8_{4E66D0DA-4873-40DB-B084-87256C65F6A6}" xr6:coauthVersionLast="47" xr6:coauthVersionMax="47" xr10:uidLastSave="{00000000-0000-0000-0000-000000000000}"/>
  <bookViews>
    <workbookView xWindow="-96" yWindow="-96" windowWidth="23232" windowHeight="12432" firstSheet="2" activeTab="2" xr2:uid="{00000000-000D-0000-FFFF-FFFF00000000}"/>
  </bookViews>
  <sheets>
    <sheet name="FLUJO 7" sheetId="2" state="hidden" r:id="rId1"/>
    <sheet name="FLUJO 8" sheetId="3" state="hidden" r:id="rId2"/>
    <sheet name="18" sheetId="4" r:id="rId3"/>
    <sheet name="FLUJO 2" sheetId="5" state="hidden" r:id="rId4"/>
  </sheets>
  <definedNames>
    <definedName name="_xlnm._FilterDatabase" localSheetId="3" hidden="1">'FLUJO 2'!$L$13:$L$47</definedName>
    <definedName name="_xlnm._FilterDatabase" localSheetId="0" hidden="1">'FLUJO 7'!$N$13:$N$53</definedName>
    <definedName name="_xlnm._FilterDatabase" localSheetId="1" hidden="1">'FLUJO 8'!$N$13:$N$54</definedName>
    <definedName name="_xlnm.Print_Area" localSheetId="2">'18'!$A$1:$D$55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cMrYpr8NV7thiFCZzlcyufbIF+lvVERAxlXKc36hGi4="/>
    </ext>
  </extLst>
</workbook>
</file>

<file path=xl/calcChain.xml><?xml version="1.0" encoding="utf-8"?>
<calcChain xmlns="http://schemas.openxmlformats.org/spreadsheetml/2006/main">
  <c r="C49" i="4" l="1"/>
  <c r="K40" i="5" l="1"/>
  <c r="J40" i="5"/>
  <c r="I40" i="5"/>
  <c r="F40" i="5"/>
  <c r="K33" i="5"/>
  <c r="J33" i="5"/>
  <c r="I33" i="5"/>
  <c r="F33" i="5"/>
  <c r="K28" i="5"/>
  <c r="K29" i="5" s="1"/>
  <c r="K27" i="5" s="1"/>
  <c r="J27" i="5"/>
  <c r="I27" i="5"/>
  <c r="H27" i="5"/>
  <c r="H48" i="5" s="1"/>
  <c r="F27" i="5"/>
  <c r="J22" i="5"/>
  <c r="J19" i="5"/>
  <c r="J16" i="5" s="1"/>
  <c r="J48" i="5" s="1"/>
  <c r="K18" i="5"/>
  <c r="K16" i="5" s="1"/>
  <c r="I16" i="5"/>
  <c r="G16" i="5"/>
  <c r="G48" i="5" s="1"/>
  <c r="F16" i="5"/>
  <c r="K14" i="5"/>
  <c r="G14" i="5"/>
  <c r="H14" i="5" s="1"/>
  <c r="I14" i="5" s="1"/>
  <c r="H55" i="3"/>
  <c r="M47" i="3"/>
  <c r="L47" i="3"/>
  <c r="K47" i="3"/>
  <c r="J47" i="3"/>
  <c r="I47" i="3"/>
  <c r="F47" i="3"/>
  <c r="M40" i="3"/>
  <c r="L40" i="3"/>
  <c r="K40" i="3"/>
  <c r="J40" i="3"/>
  <c r="I40" i="3"/>
  <c r="F40" i="3"/>
  <c r="F55" i="3" s="1"/>
  <c r="K38" i="3"/>
  <c r="K30" i="3"/>
  <c r="K25" i="3" s="1"/>
  <c r="L28" i="3"/>
  <c r="L25" i="3" s="1"/>
  <c r="M25" i="3"/>
  <c r="J25" i="3"/>
  <c r="I25" i="3"/>
  <c r="H25" i="3"/>
  <c r="F25" i="3"/>
  <c r="K24" i="3"/>
  <c r="M16" i="3"/>
  <c r="M55" i="3" s="1"/>
  <c r="L16" i="3"/>
  <c r="K16" i="3"/>
  <c r="J16" i="3"/>
  <c r="I16" i="3"/>
  <c r="I55" i="3" s="1"/>
  <c r="G16" i="3"/>
  <c r="G55" i="3" s="1"/>
  <c r="F16" i="3"/>
  <c r="K14" i="3"/>
  <c r="L14" i="3" s="1"/>
  <c r="M14" i="3" s="1"/>
  <c r="G14" i="3"/>
  <c r="H14" i="3" s="1"/>
  <c r="I14" i="3" s="1"/>
  <c r="M46" i="2"/>
  <c r="L46" i="2"/>
  <c r="K46" i="2"/>
  <c r="J46" i="2"/>
  <c r="I46" i="2"/>
  <c r="F46" i="2"/>
  <c r="M39" i="2"/>
  <c r="M54" i="2" s="1"/>
  <c r="L39" i="2"/>
  <c r="K39" i="2"/>
  <c r="K54" i="2" s="1"/>
  <c r="J39" i="2"/>
  <c r="I39" i="2"/>
  <c r="F39" i="2"/>
  <c r="M24" i="2"/>
  <c r="L24" i="2"/>
  <c r="K24" i="2"/>
  <c r="J24" i="2"/>
  <c r="I24" i="2"/>
  <c r="H24" i="2"/>
  <c r="H54" i="2" s="1"/>
  <c r="F24" i="2"/>
  <c r="J22" i="2"/>
  <c r="J16" i="2" s="1"/>
  <c r="J54" i="2" s="1"/>
  <c r="L19" i="2"/>
  <c r="L16" i="2" s="1"/>
  <c r="M16" i="2"/>
  <c r="K16" i="2"/>
  <c r="I16" i="2"/>
  <c r="I54" i="2" s="1"/>
  <c r="G16" i="2"/>
  <c r="G54" i="2" s="1"/>
  <c r="F16" i="2"/>
  <c r="K14" i="2"/>
  <c r="L14" i="2" s="1"/>
  <c r="M14" i="2" s="1"/>
  <c r="H14" i="2"/>
  <c r="I14" i="2" s="1"/>
  <c r="G14" i="2"/>
  <c r="J55" i="3" l="1"/>
  <c r="L55" i="3"/>
  <c r="F48" i="5"/>
  <c r="F54" i="2"/>
  <c r="L54" i="2"/>
  <c r="I48" i="5"/>
  <c r="K55" i="3"/>
  <c r="K48" i="5"/>
</calcChain>
</file>

<file path=xl/sharedStrings.xml><?xml version="1.0" encoding="utf-8"?>
<sst xmlns="http://schemas.openxmlformats.org/spreadsheetml/2006/main" count="238" uniqueCount="158">
  <si>
    <t>CONSTRUCTORA SAN ISIDRO</t>
  </si>
  <si>
    <t xml:space="preserve"> F L U J O    D E   C A J A   S E M A N A L</t>
  </si>
  <si>
    <t>FLUJO DE CAJA SEMANAL</t>
  </si>
  <si>
    <t>OBRA: AMPLIACION COLEGIO POLITECNICO EL SEÑOR DE RENCA</t>
  </si>
  <si>
    <t>OC</t>
  </si>
  <si>
    <t>CONCEPTO</t>
  </si>
  <si>
    <t>Semana del</t>
  </si>
  <si>
    <t>ESTADO</t>
  </si>
  <si>
    <t>SUBCONTRATO</t>
  </si>
  <si>
    <t>BLANCO INGENIERIA Y CONSTRUCCIONES LIMITADA</t>
  </si>
  <si>
    <t>INGENIERIA ELECTRICA EMSEL SPA</t>
  </si>
  <si>
    <t>CONTRATISTA JJR (ENFIERRADURAS)</t>
  </si>
  <si>
    <t>SC ALUMINIO</t>
  </si>
  <si>
    <t>LOS OLIVOS (MOVIMIETO DE TIERRA)</t>
  </si>
  <si>
    <t>PROVEEDORES</t>
  </si>
  <si>
    <t>YOLITO BALART HNOS LAS</t>
  </si>
  <si>
    <t>CENTROARRIENDO LIMITADA</t>
  </si>
  <si>
    <t>PRONTOMAQ</t>
  </si>
  <si>
    <t>HORMIGÓN TRANSEX</t>
  </si>
  <si>
    <t>CHEQUE A FECHA 7-4</t>
  </si>
  <si>
    <t>AMERICAN SCREW</t>
  </si>
  <si>
    <t>CONSTRUMART</t>
  </si>
  <si>
    <t>FACTURA A 30</t>
  </si>
  <si>
    <t>IMPERIAL S.A.</t>
  </si>
  <si>
    <t>TECNOFAST</t>
  </si>
  <si>
    <t>FACTURA 154791</t>
  </si>
  <si>
    <t>BMP RENTA</t>
  </si>
  <si>
    <t>FANTINATI</t>
  </si>
  <si>
    <t>DIEGO JIMENEZ</t>
  </si>
  <si>
    <t>MANO DE OBRA</t>
  </si>
  <si>
    <t>PAOLA YAÑEZ (prevención)</t>
  </si>
  <si>
    <t>OTROS PAGOS:</t>
  </si>
  <si>
    <t>CAJA CHICA 07. (jonathan ronda)</t>
  </si>
  <si>
    <t>CAJA CHICA 06</t>
  </si>
  <si>
    <t>TOTAL</t>
  </si>
  <si>
    <t>NOTAS:</t>
  </si>
  <si>
    <t>N° 7</t>
  </si>
  <si>
    <t>OC 147</t>
  </si>
  <si>
    <t>OC146</t>
  </si>
  <si>
    <t>OC145</t>
  </si>
  <si>
    <t>OC96</t>
  </si>
  <si>
    <t>OC148</t>
  </si>
  <si>
    <t>KAREN MARIANGEL</t>
  </si>
  <si>
    <t>placa colaborante</t>
  </si>
  <si>
    <t>OC143</t>
  </si>
  <si>
    <t>ALTIRO UNO</t>
  </si>
  <si>
    <t>OC78</t>
  </si>
  <si>
    <t>OC85</t>
  </si>
  <si>
    <t>RSMAQ PLACA</t>
  </si>
  <si>
    <t>N° 8</t>
  </si>
  <si>
    <t>HENRY MORALES</t>
  </si>
  <si>
    <t>OC151</t>
  </si>
  <si>
    <t>TRANSPORTES RUBICOR</t>
  </si>
  <si>
    <t>OC97</t>
  </si>
  <si>
    <t>CHEQUE A FECHA 14-4</t>
  </si>
  <si>
    <t>OC31</t>
  </si>
  <si>
    <t>OC89</t>
  </si>
  <si>
    <t>OC 139</t>
  </si>
  <si>
    <t>FACTURA 156448</t>
  </si>
  <si>
    <t>BMP</t>
  </si>
  <si>
    <t>FLETE A RMD</t>
  </si>
  <si>
    <t>OC152</t>
  </si>
  <si>
    <t xml:space="preserve">CAJA CHICA 08 </t>
  </si>
  <si>
    <t>CAJA CHICA 09</t>
  </si>
  <si>
    <t xml:space="preserve">MONTO </t>
  </si>
  <si>
    <t>N° 2</t>
  </si>
  <si>
    <t>oc 51</t>
  </si>
  <si>
    <t>oc 52</t>
  </si>
  <si>
    <t>KAREN MARIANGEL ACEBEDO</t>
  </si>
  <si>
    <t>oc 53</t>
  </si>
  <si>
    <t>TYS CONSTRUCCIONES SERVICIOS Y ASESORIAS EN GENERAL SPA</t>
  </si>
  <si>
    <t>oc 54</t>
  </si>
  <si>
    <t>ALEXIS LATORRE</t>
  </si>
  <si>
    <t>oc 55</t>
  </si>
  <si>
    <t>RICARDO BALKAZAR (Pagar a Luis cifuetes)</t>
  </si>
  <si>
    <t>oc 56</t>
  </si>
  <si>
    <t>ROBERTO ADOLFO VILLALOBOS</t>
  </si>
  <si>
    <t>oc 57</t>
  </si>
  <si>
    <t>flete jose salias</t>
  </si>
  <si>
    <t>oc 58</t>
  </si>
  <si>
    <t>flete contaier baño</t>
  </si>
  <si>
    <t>oc 18</t>
  </si>
  <si>
    <t>budnick baldosa</t>
  </si>
  <si>
    <t>oc 50</t>
  </si>
  <si>
    <t>CAJA CHICA JULIO (PAGAR A LUIC CIFUENTES)</t>
  </si>
  <si>
    <t>oc 30</t>
  </si>
  <si>
    <t>caJA CHICA ronda</t>
  </si>
  <si>
    <t xml:space="preserve">DETALLE </t>
  </si>
  <si>
    <t>COMPASS</t>
  </si>
  <si>
    <t xml:space="preserve">PROVEEDOR </t>
  </si>
  <si>
    <t xml:space="preserve">FELIPE JIMENEZ </t>
  </si>
  <si>
    <t xml:space="preserve">OC 4779 CAJA CHICA </t>
  </si>
  <si>
    <t xml:space="preserve">NICOLE TAPIA </t>
  </si>
  <si>
    <t xml:space="preserve">OC 4778 CAJA CHICA </t>
  </si>
  <si>
    <t>AGROSERVICIO CAPURRO</t>
  </si>
  <si>
    <t>OC 4736 FACT 41761</t>
  </si>
  <si>
    <t>OC 4737 FACT 41475</t>
  </si>
  <si>
    <t>OC 4729 FACT 42118</t>
  </si>
  <si>
    <t>ASOCIACION CHILENA DE SEGURIDAD ASCHS</t>
  </si>
  <si>
    <t>OC 4570 45684569</t>
  </si>
  <si>
    <t xml:space="preserve">CIPERTEC CENTRO INTEGRAL </t>
  </si>
  <si>
    <t>OC 4728 FCAT 439</t>
  </si>
  <si>
    <t>OC 4723 FACT 435</t>
  </si>
  <si>
    <t xml:space="preserve">COMPAÑÍA SEGURO DE VIDA CONSORCIO </t>
  </si>
  <si>
    <t>OC 4747 FACT 185682</t>
  </si>
  <si>
    <t>OC 4746 FACT 185681</t>
  </si>
  <si>
    <t>OC 4738 FACT 0185680</t>
  </si>
  <si>
    <t xml:space="preserve">OC 4760 MES DE ABRIL </t>
  </si>
  <si>
    <t xml:space="preserve">COMPASS </t>
  </si>
  <si>
    <t xml:space="preserve">OC 4762 MES DE ABRIL </t>
  </si>
  <si>
    <t xml:space="preserve">OC 4763 MES DE ABRIL </t>
  </si>
  <si>
    <t xml:space="preserve">CRISTIAN MANCILLA SPADA </t>
  </si>
  <si>
    <t>OC 4741 FACT 24229</t>
  </si>
  <si>
    <t xml:space="preserve">DISAL </t>
  </si>
  <si>
    <t>OC 4715 FACT 1058476</t>
  </si>
  <si>
    <t xml:space="preserve">OC 4714 MES DE ABRIL </t>
  </si>
  <si>
    <t xml:space="preserve">OC 4713 MES DE ABRIL </t>
  </si>
  <si>
    <t xml:space="preserve">FELIPE ALTAMIRANO </t>
  </si>
  <si>
    <t xml:space="preserve">OC 4722 CAJA CHICA </t>
  </si>
  <si>
    <t>OC 4702 CAJA CHICA</t>
  </si>
  <si>
    <t xml:space="preserve">GPS </t>
  </si>
  <si>
    <t>OC 4752 4753 4754 4755 4756 FACT 445068</t>
  </si>
  <si>
    <t>OC 4749 FCAT 444215</t>
  </si>
  <si>
    <t>oc 4748 fact 443991</t>
  </si>
  <si>
    <t xml:space="preserve">JORGE ARANGUIZ </t>
  </si>
  <si>
    <t>OC 4697 CAJA CHICA</t>
  </si>
  <si>
    <t xml:space="preserve">MARCELO SILVA </t>
  </si>
  <si>
    <t xml:space="preserve">OC 4701 CAJA CHICA </t>
  </si>
  <si>
    <t xml:space="preserve">PAULA SUAREZ </t>
  </si>
  <si>
    <t>OC 4716 CAJA CHICA</t>
  </si>
  <si>
    <t xml:space="preserve">RENTAINERS </t>
  </si>
  <si>
    <t>OC 4739 FACT 16522</t>
  </si>
  <si>
    <t xml:space="preserve">RESITER </t>
  </si>
  <si>
    <t xml:space="preserve">OC 4726 MES DE ABRIL </t>
  </si>
  <si>
    <t xml:space="preserve">RODRIGO URZUA </t>
  </si>
  <si>
    <t>OC 4725 BOLETA 323</t>
  </si>
  <si>
    <t xml:space="preserve">SAFITY TRAINING CENTER </t>
  </si>
  <si>
    <t>OC 4740 FCAT 1183</t>
  </si>
  <si>
    <t xml:space="preserve">SEBASTIAN ASTUYA </t>
  </si>
  <si>
    <t>OC 4757 BOLETA 638</t>
  </si>
  <si>
    <t xml:space="preserve">SEBASTIAN VILLARROEL </t>
  </si>
  <si>
    <t xml:space="preserve">OC 4700 CAJA CHICA </t>
  </si>
  <si>
    <t xml:space="preserve">GUERREROS OLIVOS </t>
  </si>
  <si>
    <t>OC 4727 FACT 5474</t>
  </si>
  <si>
    <t xml:space="preserve">SOC. PROF PARA LA CAPACITACION TECNOLOGICA </t>
  </si>
  <si>
    <t xml:space="preserve">OC 4704 FACT 401 </t>
  </si>
  <si>
    <t>OC 4705 FACT 403</t>
  </si>
  <si>
    <t>OC 4706 FACT 405</t>
  </si>
  <si>
    <t xml:space="preserve">SOC. TRIBUTARIA PROFESIONALES MYE </t>
  </si>
  <si>
    <t>OC 4734 FACT 2348</t>
  </si>
  <si>
    <t>DANIELA DIAZ</t>
  </si>
  <si>
    <t>MARCELO LATIN</t>
  </si>
  <si>
    <t>OC 4781 FACT 17</t>
  </si>
  <si>
    <t xml:space="preserve">pablo </t>
  </si>
  <si>
    <t>oc 4696 caja chica</t>
  </si>
  <si>
    <t>JOSE AREVALO</t>
  </si>
  <si>
    <t xml:space="preserve">OC 4787 CAJA CHICA </t>
  </si>
  <si>
    <t>OC 4806 BOLETA 2379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</si>
</sst>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164" formatCode="d/mmm/yyyy"/>
    <numFmt numFmtId="165" formatCode="d/m/yyyy"/>
    <numFmt numFmtId="166" formatCode="&quot;$&quot;\ #,##0"/>
    <numFmt numFmtId="167" formatCode="#,##0;[Red]#,##0"/>
    <numFmt numFmtId="168" formatCode="_-&quot;$&quot;\ * #,##0_-;\-&quot;$&quot;\ * #,##0_-;_-&quot;$&quot;\ * &quot;-&quot;??_-;_-@_-"/>
  </numFmts>
  <fonts count="2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24"/>
      <color theme="1"/>
      <name val="Arial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sz val="8"/>
      <color theme="1"/>
      <name val="Helvetica Neue"/>
    </font>
    <font>
      <b/>
      <sz val="11"/>
      <color rgb="FFFF000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5E0B3"/>
        <bgColor rgb="FFC5E0B3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2" fontId="19" fillId="0" borderId="0" applyFont="0" applyFill="0" applyBorder="0" applyAlignment="0" applyProtection="0"/>
    <xf numFmtId="168" fontId="1" fillId="0" borderId="9" applyFont="0" applyFill="0" applyBorder="0" applyAlignment="0" applyProtection="0"/>
  </cellStyleXfs>
  <cellXfs count="146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2" borderId="3" xfId="0" applyFont="1" applyFill="1" applyBorder="1"/>
    <xf numFmtId="164" fontId="4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8" fillId="2" borderId="5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7" fillId="2" borderId="14" xfId="0" applyFont="1" applyFill="1" applyBorder="1"/>
    <xf numFmtId="0" fontId="7" fillId="2" borderId="15" xfId="0" applyFont="1" applyFill="1" applyBorder="1"/>
    <xf numFmtId="0" fontId="10" fillId="2" borderId="15" xfId="0" applyFont="1" applyFill="1" applyBorder="1" applyAlignment="1">
      <alignment horizontal="center"/>
    </xf>
    <xf numFmtId="165" fontId="10" fillId="2" borderId="15" xfId="0" applyNumberFormat="1" applyFont="1" applyFill="1" applyBorder="1" applyAlignment="1">
      <alignment horizontal="center"/>
    </xf>
    <xf numFmtId="0" fontId="7" fillId="2" borderId="16" xfId="0" applyFont="1" applyFill="1" applyBorder="1"/>
    <xf numFmtId="0" fontId="11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11" fillId="2" borderId="3" xfId="0" applyFont="1" applyFill="1" applyBorder="1"/>
    <xf numFmtId="0" fontId="7" fillId="2" borderId="17" xfId="0" applyFont="1" applyFill="1" applyBorder="1"/>
    <xf numFmtId="0" fontId="7" fillId="2" borderId="5" xfId="0" applyFont="1" applyFill="1" applyBorder="1"/>
    <xf numFmtId="0" fontId="12" fillId="2" borderId="1" xfId="0" applyFont="1" applyFill="1" applyBorder="1"/>
    <xf numFmtId="0" fontId="7" fillId="2" borderId="11" xfId="0" applyFont="1" applyFill="1" applyBorder="1"/>
    <xf numFmtId="0" fontId="2" fillId="2" borderId="18" xfId="0" applyFont="1" applyFill="1" applyBorder="1"/>
    <xf numFmtId="0" fontId="12" fillId="2" borderId="1" xfId="0" applyFont="1" applyFill="1" applyBorder="1" applyAlignment="1">
      <alignment horizontal="right"/>
    </xf>
    <xf numFmtId="0" fontId="2" fillId="2" borderId="11" xfId="0" applyFont="1" applyFill="1" applyBorder="1"/>
    <xf numFmtId="0" fontId="2" fillId="2" borderId="17" xfId="0" applyFont="1" applyFill="1" applyBorder="1"/>
    <xf numFmtId="0" fontId="13" fillId="2" borderId="1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14" xfId="0" applyFont="1" applyFill="1" applyBorder="1"/>
    <xf numFmtId="0" fontId="2" fillId="2" borderId="16" xfId="0" applyFont="1" applyFill="1" applyBorder="1"/>
    <xf numFmtId="0" fontId="14" fillId="2" borderId="19" xfId="0" applyFont="1" applyFill="1" applyBorder="1" applyAlignment="1">
      <alignment horizontal="center"/>
    </xf>
    <xf numFmtId="165" fontId="11" fillId="2" borderId="20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0" borderId="0" xfId="0" applyFont="1"/>
    <xf numFmtId="0" fontId="2" fillId="0" borderId="21" xfId="0" applyFont="1" applyBorder="1"/>
    <xf numFmtId="49" fontId="2" fillId="0" borderId="22" xfId="0" applyNumberFormat="1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12" fillId="0" borderId="24" xfId="0" applyFont="1" applyBorder="1" applyAlignment="1">
      <alignment horizontal="center"/>
    </xf>
    <xf numFmtId="0" fontId="12" fillId="0" borderId="0" xfId="0" applyFont="1"/>
    <xf numFmtId="0" fontId="12" fillId="0" borderId="21" xfId="0" applyFont="1" applyBorder="1"/>
    <xf numFmtId="0" fontId="12" fillId="0" borderId="0" xfId="0" applyFont="1" applyAlignment="1">
      <alignment horizontal="center"/>
    </xf>
    <xf numFmtId="49" fontId="12" fillId="0" borderId="23" xfId="0" applyNumberFormat="1" applyFont="1" applyBorder="1"/>
    <xf numFmtId="166" fontId="12" fillId="0" borderId="23" xfId="0" applyNumberFormat="1" applyFont="1" applyBorder="1"/>
    <xf numFmtId="0" fontId="12" fillId="0" borderId="23" xfId="0" applyFont="1" applyBorder="1" applyAlignment="1">
      <alignment horizontal="center"/>
    </xf>
    <xf numFmtId="3" fontId="15" fillId="0" borderId="0" xfId="0" applyNumberFormat="1" applyFont="1"/>
    <xf numFmtId="49" fontId="2" fillId="0" borderId="23" xfId="0" applyNumberFormat="1" applyFont="1" applyBorder="1"/>
    <xf numFmtId="166" fontId="2" fillId="0" borderId="23" xfId="0" applyNumberFormat="1" applyFont="1" applyBorder="1"/>
    <xf numFmtId="166" fontId="2" fillId="0" borderId="21" xfId="0" applyNumberFormat="1" applyFont="1" applyBorder="1"/>
    <xf numFmtId="0" fontId="12" fillId="0" borderId="21" xfId="0" applyFont="1" applyBorder="1" applyAlignment="1">
      <alignment horizontal="center"/>
    </xf>
    <xf numFmtId="166" fontId="2" fillId="0" borderId="24" xfId="0" applyNumberFormat="1" applyFont="1" applyBorder="1"/>
    <xf numFmtId="0" fontId="12" fillId="3" borderId="1" xfId="0" applyFont="1" applyFill="1" applyBorder="1"/>
    <xf numFmtId="3" fontId="12" fillId="0" borderId="0" xfId="0" applyNumberFormat="1" applyFont="1" applyAlignment="1">
      <alignment horizontal="center"/>
    </xf>
    <xf numFmtId="0" fontId="2" fillId="0" borderId="21" xfId="0" applyFont="1" applyBorder="1" applyAlignment="1">
      <alignment horizontal="center"/>
    </xf>
    <xf numFmtId="0" fontId="12" fillId="0" borderId="24" xfId="0" applyFont="1" applyBorder="1" applyAlignment="1">
      <alignment horizontal="left"/>
    </xf>
    <xf numFmtId="49" fontId="16" fillId="0" borderId="23" xfId="0" applyNumberFormat="1" applyFont="1" applyBorder="1"/>
    <xf numFmtId="0" fontId="2" fillId="0" borderId="0" xfId="0" applyFont="1" applyAlignment="1">
      <alignment horizontal="center"/>
    </xf>
    <xf numFmtId="49" fontId="17" fillId="0" borderId="23" xfId="0" applyNumberFormat="1" applyFont="1" applyBorder="1"/>
    <xf numFmtId="0" fontId="2" fillId="0" borderId="24" xfId="0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166" fontId="2" fillId="0" borderId="25" xfId="0" applyNumberFormat="1" applyFont="1" applyBorder="1"/>
    <xf numFmtId="0" fontId="9" fillId="0" borderId="0" xfId="0" applyFont="1"/>
    <xf numFmtId="0" fontId="9" fillId="0" borderId="21" xfId="0" applyFont="1" applyBorder="1" applyAlignment="1">
      <alignment horizontal="center"/>
    </xf>
    <xf numFmtId="0" fontId="9" fillId="0" borderId="0" xfId="0" applyFont="1" applyAlignment="1">
      <alignment horizontal="center"/>
    </xf>
    <xf numFmtId="165" fontId="9" fillId="0" borderId="26" xfId="0" applyNumberFormat="1" applyFont="1" applyBorder="1" applyAlignment="1">
      <alignment horizontal="right"/>
    </xf>
    <xf numFmtId="166" fontId="9" fillId="0" borderId="26" xfId="0" applyNumberFormat="1" applyFont="1" applyBorder="1"/>
    <xf numFmtId="0" fontId="9" fillId="2" borderId="1" xfId="0" applyFont="1" applyFill="1" applyBorder="1"/>
    <xf numFmtId="165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3" fontId="2" fillId="0" borderId="28" xfId="0" applyNumberFormat="1" applyFont="1" applyBorder="1"/>
    <xf numFmtId="0" fontId="2" fillId="2" borderId="15" xfId="0" applyFont="1" applyFill="1" applyBorder="1"/>
    <xf numFmtId="3" fontId="2" fillId="2" borderId="15" xfId="0" applyNumberFormat="1" applyFont="1" applyFill="1" applyBorder="1"/>
    <xf numFmtId="0" fontId="13" fillId="4" borderId="18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165" fontId="11" fillId="4" borderId="20" xfId="0" applyNumberFormat="1" applyFont="1" applyFill="1" applyBorder="1" applyAlignment="1">
      <alignment horizontal="center"/>
    </xf>
    <xf numFmtId="165" fontId="11" fillId="5" borderId="20" xfId="0" applyNumberFormat="1" applyFont="1" applyFill="1" applyBorder="1" applyAlignment="1">
      <alignment horizontal="center"/>
    </xf>
    <xf numFmtId="0" fontId="2" fillId="4" borderId="18" xfId="0" applyFont="1" applyFill="1" applyBorder="1"/>
    <xf numFmtId="0" fontId="2" fillId="5" borderId="11" xfId="0" applyFont="1" applyFill="1" applyBorder="1"/>
    <xf numFmtId="166" fontId="12" fillId="4" borderId="19" xfId="0" applyNumberFormat="1" applyFont="1" applyFill="1" applyBorder="1"/>
    <xf numFmtId="166" fontId="12" fillId="5" borderId="19" xfId="0" applyNumberFormat="1" applyFont="1" applyFill="1" applyBorder="1"/>
    <xf numFmtId="167" fontId="11" fillId="4" borderId="11" xfId="0" applyNumberFormat="1" applyFont="1" applyFill="1" applyBorder="1"/>
    <xf numFmtId="167" fontId="11" fillId="5" borderId="1" xfId="0" applyNumberFormat="1" applyFont="1" applyFill="1" applyBorder="1"/>
    <xf numFmtId="167" fontId="11" fillId="5" borderId="19" xfId="0" applyNumberFormat="1" applyFont="1" applyFill="1" applyBorder="1"/>
    <xf numFmtId="166" fontId="2" fillId="4" borderId="19" xfId="0" applyNumberFormat="1" applyFont="1" applyFill="1" applyBorder="1"/>
    <xf numFmtId="166" fontId="2" fillId="5" borderId="1" xfId="0" applyNumberFormat="1" applyFont="1" applyFill="1" applyBorder="1"/>
    <xf numFmtId="166" fontId="2" fillId="5" borderId="19" xfId="0" applyNumberFormat="1" applyFont="1" applyFill="1" applyBorder="1"/>
    <xf numFmtId="166" fontId="2" fillId="5" borderId="11" xfId="0" applyNumberFormat="1" applyFont="1" applyFill="1" applyBorder="1"/>
    <xf numFmtId="166" fontId="2" fillId="4" borderId="11" xfId="0" applyNumberFormat="1" applyFont="1" applyFill="1" applyBorder="1"/>
    <xf numFmtId="166" fontId="2" fillId="4" borderId="20" xfId="0" applyNumberFormat="1" applyFont="1" applyFill="1" applyBorder="1"/>
    <xf numFmtId="166" fontId="9" fillId="4" borderId="26" xfId="0" applyNumberFormat="1" applyFont="1" applyFill="1" applyBorder="1"/>
    <xf numFmtId="166" fontId="9" fillId="5" borderId="26" xfId="0" applyNumberFormat="1" applyFont="1" applyFill="1" applyBorder="1"/>
    <xf numFmtId="0" fontId="11" fillId="0" borderId="0" xfId="0" applyFont="1"/>
    <xf numFmtId="0" fontId="11" fillId="3" borderId="1" xfId="0" applyFont="1" applyFill="1" applyBorder="1"/>
    <xf numFmtId="0" fontId="18" fillId="3" borderId="1" xfId="0" applyFont="1" applyFill="1" applyBorder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42" fontId="18" fillId="0" borderId="0" xfId="0" applyNumberFormat="1" applyFont="1" applyAlignment="1">
      <alignment horizontal="center"/>
    </xf>
    <xf numFmtId="167" fontId="11" fillId="0" borderId="26" xfId="0" applyNumberFormat="1" applyFont="1" applyBorder="1"/>
    <xf numFmtId="166" fontId="2" fillId="6" borderId="19" xfId="0" applyNumberFormat="1" applyFont="1" applyFill="1" applyBorder="1"/>
    <xf numFmtId="42" fontId="4" fillId="7" borderId="25" xfId="0" applyNumberFormat="1" applyFont="1" applyFill="1" applyBorder="1" applyAlignment="1">
      <alignment horizontal="center" vertical="top"/>
    </xf>
    <xf numFmtId="42" fontId="20" fillId="0" borderId="30" xfId="1" applyFont="1" applyBorder="1" applyAlignment="1">
      <alignment horizontal="center"/>
    </xf>
    <xf numFmtId="0" fontId="20" fillId="0" borderId="36" xfId="0" applyFont="1" applyBorder="1" applyAlignment="1">
      <alignment vertical="center"/>
    </xf>
    <xf numFmtId="0" fontId="20" fillId="0" borderId="37" xfId="0" applyFont="1" applyBorder="1" applyAlignment="1">
      <alignment horizontal="center" vertical="center"/>
    </xf>
    <xf numFmtId="0" fontId="20" fillId="3" borderId="37" xfId="0" applyFont="1" applyFill="1" applyBorder="1" applyAlignment="1">
      <alignment horizontal="center" vertical="center"/>
    </xf>
    <xf numFmtId="0" fontId="8" fillId="7" borderId="38" xfId="0" applyFont="1" applyFill="1" applyBorder="1" applyAlignment="1">
      <alignment horizontal="left" vertical="top"/>
    </xf>
    <xf numFmtId="0" fontId="2" fillId="0" borderId="39" xfId="0" applyFont="1" applyBorder="1" applyAlignment="1">
      <alignment horizontal="center" vertical="center"/>
    </xf>
    <xf numFmtId="0" fontId="9" fillId="6" borderId="48" xfId="0" applyFont="1" applyFill="1" applyBorder="1" applyAlignment="1">
      <alignment horizontal="center" vertical="center"/>
    </xf>
    <xf numFmtId="42" fontId="9" fillId="6" borderId="49" xfId="0" applyNumberFormat="1" applyFont="1" applyFill="1" applyBorder="1" applyAlignment="1">
      <alignment horizontal="center" vertical="center"/>
    </xf>
    <xf numFmtId="0" fontId="9" fillId="6" borderId="50" xfId="0" applyFont="1" applyFill="1" applyBorder="1" applyAlignment="1">
      <alignment horizontal="center" vertical="center"/>
    </xf>
    <xf numFmtId="0" fontId="20" fillId="8" borderId="37" xfId="0" applyFont="1" applyFill="1" applyBorder="1" applyAlignment="1">
      <alignment horizontal="center" vertical="center"/>
    </xf>
    <xf numFmtId="0" fontId="20" fillId="0" borderId="45" xfId="0" applyFont="1" applyBorder="1" applyAlignment="1">
      <alignment vertical="center"/>
    </xf>
    <xf numFmtId="42" fontId="20" fillId="0" borderId="46" xfId="1" applyFont="1" applyBorder="1" applyAlignment="1">
      <alignment horizontal="center"/>
    </xf>
    <xf numFmtId="0" fontId="20" fillId="0" borderId="47" xfId="0" applyFont="1" applyBorder="1" applyAlignment="1">
      <alignment horizontal="center" vertical="center"/>
    </xf>
    <xf numFmtId="42" fontId="20" fillId="0" borderId="30" xfId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10" xfId="0" applyFont="1" applyBorder="1"/>
    <xf numFmtId="0" fontId="8" fillId="2" borderId="7" xfId="0" applyFont="1" applyFill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9" fillId="2" borderId="12" xfId="0" applyFont="1" applyFill="1" applyBorder="1" applyAlignment="1">
      <alignment horizontal="center"/>
    </xf>
    <xf numFmtId="0" fontId="6" fillId="0" borderId="13" xfId="0" applyFont="1" applyBorder="1"/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0" fillId="0" borderId="34" xfId="0" applyBorder="1"/>
    <xf numFmtId="0" fontId="0" fillId="0" borderId="9" xfId="0" applyBorder="1"/>
    <xf numFmtId="0" fontId="6" fillId="0" borderId="35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44" xfId="0" applyFont="1" applyBorder="1"/>
    <xf numFmtId="0" fontId="6" fillId="0" borderId="34" xfId="0" applyFont="1" applyBorder="1"/>
    <xf numFmtId="0" fontId="6" fillId="0" borderId="40" xfId="0" applyFont="1" applyBorder="1"/>
    <xf numFmtId="0" fontId="6" fillId="0" borderId="28" xfId="0" applyFont="1" applyBorder="1"/>
    <xf numFmtId="0" fontId="6" fillId="0" borderId="41" xfId="0" applyFont="1" applyBorder="1"/>
    <xf numFmtId="0" fontId="0" fillId="0" borderId="0" xfId="0" applyFill="1"/>
    <xf numFmtId="42" fontId="9" fillId="0" borderId="9" xfId="0" applyNumberFormat="1" applyFont="1" applyFill="1" applyBorder="1" applyAlignment="1">
      <alignment horizontal="center" vertical="center"/>
    </xf>
    <xf numFmtId="42" fontId="0" fillId="0" borderId="30" xfId="1" applyFont="1" applyBorder="1"/>
  </cellXfs>
  <cellStyles count="3">
    <cellStyle name="Moneda [0]" xfId="1" builtinId="7"/>
    <cellStyle name="Normal" xfId="0" builtinId="0"/>
    <cellStyle name="sPesos" xfId="2" xr:uid="{C5DC96D1-1746-4354-8E0E-EEC9D7E1F3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3</xdr:row>
      <xdr:rowOff>38100</xdr:rowOff>
    </xdr:from>
    <xdr:ext cx="1257300" cy="457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3</xdr:row>
      <xdr:rowOff>38100</xdr:rowOff>
    </xdr:from>
    <xdr:ext cx="1257300" cy="457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</xdr:colOff>
      <xdr:row>0</xdr:row>
      <xdr:rowOff>45720</xdr:rowOff>
    </xdr:from>
    <xdr:ext cx="1781175" cy="7048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1480" y="45720"/>
          <a:ext cx="1781175" cy="7048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3</xdr:row>
      <xdr:rowOff>38100</xdr:rowOff>
    </xdr:from>
    <xdr:ext cx="1257300" cy="457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baseColWidth="10" defaultColWidth="14.44140625" defaultRowHeight="15" customHeight="1"/>
  <cols>
    <col min="1" max="1" width="6.109375" customWidth="1"/>
    <col min="2" max="2" width="2.6640625" customWidth="1"/>
    <col min="3" max="3" width="1.44140625" customWidth="1"/>
    <col min="4" max="4" width="9.88671875" customWidth="1"/>
    <col min="5" max="5" width="54.6640625" customWidth="1"/>
    <col min="6" max="7" width="25.6640625" hidden="1" customWidth="1"/>
    <col min="8" max="8" width="29.33203125" hidden="1" customWidth="1"/>
    <col min="9" max="9" width="12" hidden="1" customWidth="1"/>
    <col min="10" max="10" width="19.109375" customWidth="1"/>
    <col min="11" max="13" width="17.33203125" customWidth="1"/>
    <col min="14" max="14" width="24.6640625" customWidth="1"/>
    <col min="15" max="19" width="11.44140625" customWidth="1"/>
    <col min="20" max="26" width="10.6640625" customWidth="1"/>
  </cols>
  <sheetData>
    <row r="1" spans="1:26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"/>
      <c r="C3" s="2"/>
      <c r="D3" s="3" t="s">
        <v>0</v>
      </c>
      <c r="E3" s="4"/>
      <c r="F3" s="4"/>
      <c r="G3" s="4"/>
      <c r="H3" s="5">
        <v>43185</v>
      </c>
      <c r="I3" s="5"/>
      <c r="J3" s="5"/>
      <c r="K3" s="5"/>
      <c r="L3" s="5"/>
      <c r="M3" s="5"/>
      <c r="N3" s="122" t="s">
        <v>36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"/>
      <c r="C4" s="6"/>
      <c r="D4" s="1"/>
      <c r="E4" s="1"/>
      <c r="F4" s="1"/>
      <c r="G4" s="1"/>
      <c r="H4" s="7"/>
      <c r="I4" s="7"/>
      <c r="J4" s="7"/>
      <c r="K4" s="7"/>
      <c r="L4" s="7"/>
      <c r="M4" s="7"/>
      <c r="N4" s="12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8"/>
      <c r="B5" s="8"/>
      <c r="C5" s="9" t="s">
        <v>1</v>
      </c>
      <c r="D5" s="125" t="s">
        <v>2</v>
      </c>
      <c r="E5" s="126"/>
      <c r="F5" s="126"/>
      <c r="G5" s="126"/>
      <c r="H5" s="126"/>
      <c r="I5" s="126"/>
      <c r="J5" s="126"/>
      <c r="K5" s="127"/>
      <c r="L5" s="10"/>
      <c r="M5" s="10"/>
      <c r="N5" s="124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>
      <c r="A6" s="8"/>
      <c r="B6" s="8"/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  <c r="N6" s="12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3.5" customHeight="1">
      <c r="A7" s="8"/>
      <c r="B7" s="8"/>
      <c r="C7" s="128" t="s">
        <v>3</v>
      </c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9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3.5" customHeight="1">
      <c r="A8" s="8"/>
      <c r="B8" s="8"/>
      <c r="C8" s="13"/>
      <c r="D8" s="14"/>
      <c r="E8" s="15"/>
      <c r="F8" s="15"/>
      <c r="G8" s="15"/>
      <c r="H8" s="16"/>
      <c r="I8" s="16"/>
      <c r="J8" s="16"/>
      <c r="K8" s="16"/>
      <c r="L8" s="16"/>
      <c r="M8" s="16"/>
      <c r="N8" s="17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3.5" customHeight="1">
      <c r="A9" s="8"/>
      <c r="B9" s="8"/>
      <c r="C9" s="8"/>
      <c r="D9" s="8"/>
      <c r="E9" s="8"/>
      <c r="F9" s="8"/>
      <c r="G9" s="8"/>
      <c r="H9" s="18"/>
      <c r="I9" s="18"/>
      <c r="J9" s="18"/>
      <c r="K9" s="18"/>
      <c r="L9" s="18"/>
      <c r="M9" s="1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>
      <c r="A10" s="1"/>
      <c r="B10" s="1"/>
      <c r="C10" s="19"/>
      <c r="D10" s="20"/>
      <c r="E10" s="20"/>
      <c r="F10" s="20"/>
      <c r="G10" s="20"/>
      <c r="H10" s="21"/>
      <c r="I10" s="21"/>
      <c r="J10" s="21"/>
      <c r="K10" s="21"/>
      <c r="L10" s="21"/>
      <c r="M10" s="21"/>
      <c r="N10" s="2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1"/>
      <c r="B11" s="1"/>
      <c r="C11" s="23"/>
      <c r="D11" s="24"/>
      <c r="E11" s="8"/>
      <c r="F11" s="8"/>
      <c r="G11" s="8"/>
      <c r="H11" s="18"/>
      <c r="I11" s="18"/>
      <c r="J11" s="18"/>
      <c r="K11" s="18"/>
      <c r="L11" s="18"/>
      <c r="M11" s="18"/>
      <c r="N11" s="2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1"/>
      <c r="B12" s="1"/>
      <c r="C12" s="6"/>
      <c r="D12" s="1"/>
      <c r="E12" s="24"/>
      <c r="F12" s="26"/>
      <c r="G12" s="1"/>
      <c r="H12" s="27"/>
      <c r="I12" s="27"/>
      <c r="J12" s="27"/>
      <c r="K12" s="27"/>
      <c r="L12" s="27"/>
      <c r="M12" s="27"/>
      <c r="N12" s="28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1"/>
      <c r="B13" s="1"/>
      <c r="C13" s="2"/>
      <c r="D13" s="29" t="s">
        <v>4</v>
      </c>
      <c r="E13" s="30" t="s">
        <v>5</v>
      </c>
      <c r="F13" s="30" t="s">
        <v>6</v>
      </c>
      <c r="G13" s="30" t="s">
        <v>6</v>
      </c>
      <c r="H13" s="30" t="s">
        <v>6</v>
      </c>
      <c r="I13" s="30" t="s">
        <v>6</v>
      </c>
      <c r="J13" s="80" t="s">
        <v>6</v>
      </c>
      <c r="K13" s="81" t="s">
        <v>6</v>
      </c>
      <c r="L13" s="81" t="s">
        <v>6</v>
      </c>
      <c r="M13" s="81" t="s">
        <v>6</v>
      </c>
      <c r="N13" s="31" t="s">
        <v>7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1"/>
      <c r="B14" s="1"/>
      <c r="C14" s="32"/>
      <c r="D14" s="33"/>
      <c r="E14" s="34"/>
      <c r="F14" s="35">
        <v>43164</v>
      </c>
      <c r="G14" s="35">
        <f t="shared" ref="G14:I14" si="0">+F14+7</f>
        <v>43171</v>
      </c>
      <c r="H14" s="35">
        <f t="shared" si="0"/>
        <v>43178</v>
      </c>
      <c r="I14" s="35">
        <f t="shared" si="0"/>
        <v>43185</v>
      </c>
      <c r="J14" s="82">
        <v>43560</v>
      </c>
      <c r="K14" s="83">
        <f t="shared" ref="K14:M14" si="1">+J14+7</f>
        <v>43567</v>
      </c>
      <c r="L14" s="83">
        <f t="shared" si="1"/>
        <v>43574</v>
      </c>
      <c r="M14" s="83">
        <f t="shared" si="1"/>
        <v>43581</v>
      </c>
      <c r="N14" s="3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37"/>
      <c r="B15" s="37"/>
      <c r="C15" s="38"/>
      <c r="D15" s="37"/>
      <c r="E15" s="39"/>
      <c r="F15" s="40"/>
      <c r="G15" s="40"/>
      <c r="H15" s="40"/>
      <c r="I15" s="41"/>
      <c r="J15" s="84"/>
      <c r="K15" s="85"/>
      <c r="L15" s="85"/>
      <c r="M15" s="85"/>
      <c r="N15" s="4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44"/>
      <c r="B16" s="44"/>
      <c r="C16" s="45"/>
      <c r="D16" s="46"/>
      <c r="E16" s="47" t="s">
        <v>8</v>
      </c>
      <c r="F16" s="48">
        <f>SUM(F17:F20)</f>
        <v>0</v>
      </c>
      <c r="G16" s="48" t="e">
        <f>#REF!+G18</f>
        <v>#REF!</v>
      </c>
      <c r="H16" s="48"/>
      <c r="I16" s="48">
        <f>SUM(I17:I20)</f>
        <v>0</v>
      </c>
      <c r="J16" s="86">
        <f>SUM(J17:J22)</f>
        <v>6313318.9000000004</v>
      </c>
      <c r="K16" s="87">
        <f>SUM(K17:K23)</f>
        <v>9000000</v>
      </c>
      <c r="L16" s="87">
        <f t="shared" ref="L16:M16" si="2">SUM(L17:L22)</f>
        <v>1213334</v>
      </c>
      <c r="M16" s="87">
        <f t="shared" si="2"/>
        <v>800000</v>
      </c>
      <c r="N16" s="49"/>
      <c r="O16" s="24"/>
      <c r="P16" s="24"/>
      <c r="Q16" s="24"/>
      <c r="R16" s="24"/>
      <c r="S16" s="50"/>
      <c r="T16" s="24"/>
      <c r="U16" s="24"/>
      <c r="V16" s="24"/>
      <c r="W16" s="24"/>
      <c r="X16" s="24"/>
      <c r="Y16" s="24"/>
      <c r="Z16" s="24"/>
    </row>
    <row r="17" spans="1:26" ht="13.5" customHeight="1">
      <c r="A17" s="44"/>
      <c r="B17" s="44"/>
      <c r="C17" s="45"/>
      <c r="D17" s="46" t="s">
        <v>37</v>
      </c>
      <c r="E17" s="51" t="s">
        <v>9</v>
      </c>
      <c r="F17" s="52"/>
      <c r="G17" s="52"/>
      <c r="H17" s="52"/>
      <c r="I17" s="53"/>
      <c r="J17" s="88">
        <v>526694</v>
      </c>
      <c r="K17" s="89">
        <v>9000000</v>
      </c>
      <c r="L17" s="90"/>
      <c r="M17" s="89"/>
      <c r="N17" s="49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13.5" customHeight="1">
      <c r="A18" s="44"/>
      <c r="B18" s="44"/>
      <c r="C18" s="54"/>
      <c r="D18" s="46"/>
      <c r="E18" s="51" t="s">
        <v>10</v>
      </c>
      <c r="F18" s="52"/>
      <c r="G18" s="52"/>
      <c r="H18" s="52"/>
      <c r="I18" s="52"/>
      <c r="J18" s="91"/>
      <c r="K18" s="92"/>
      <c r="L18" s="93">
        <v>800000</v>
      </c>
      <c r="M18" s="92">
        <v>800000</v>
      </c>
      <c r="N18" s="49"/>
      <c r="O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13.5" customHeight="1">
      <c r="A19" s="44"/>
      <c r="B19" s="44"/>
      <c r="C19" s="54"/>
      <c r="D19" s="46" t="s">
        <v>38</v>
      </c>
      <c r="E19" s="51" t="s">
        <v>11</v>
      </c>
      <c r="F19" s="52"/>
      <c r="G19" s="52"/>
      <c r="H19" s="52"/>
      <c r="I19" s="52"/>
      <c r="J19" s="91">
        <v>782306</v>
      </c>
      <c r="K19" s="92"/>
      <c r="L19" s="93">
        <f>1195640-J19</f>
        <v>413334</v>
      </c>
      <c r="M19" s="92"/>
      <c r="N19" s="49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13.5" customHeight="1">
      <c r="A20" s="44"/>
      <c r="B20" s="44"/>
      <c r="C20" s="54"/>
      <c r="D20" s="46" t="s">
        <v>39</v>
      </c>
      <c r="E20" s="51" t="s">
        <v>12</v>
      </c>
      <c r="F20" s="52"/>
      <c r="G20" s="52"/>
      <c r="H20" s="52"/>
      <c r="I20" s="52"/>
      <c r="J20" s="91">
        <v>1281998.8999999999</v>
      </c>
      <c r="K20" s="94"/>
      <c r="L20" s="94"/>
      <c r="M20" s="94"/>
      <c r="N20" s="43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13.5" customHeight="1">
      <c r="A21" s="44"/>
      <c r="B21" s="44"/>
      <c r="C21" s="54"/>
      <c r="D21" s="46" t="s">
        <v>40</v>
      </c>
      <c r="E21" s="51" t="s">
        <v>13</v>
      </c>
      <c r="F21" s="52"/>
      <c r="G21" s="52"/>
      <c r="H21" s="52"/>
      <c r="I21" s="52"/>
      <c r="J21" s="91">
        <v>3365320</v>
      </c>
      <c r="K21" s="94"/>
      <c r="L21" s="94"/>
      <c r="M21" s="94"/>
      <c r="N21" s="43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3.5" customHeight="1">
      <c r="A22" s="44"/>
      <c r="B22" s="44"/>
      <c r="C22" s="54"/>
      <c r="D22" s="46" t="s">
        <v>41</v>
      </c>
      <c r="E22" s="51" t="s">
        <v>42</v>
      </c>
      <c r="F22" s="52"/>
      <c r="G22" s="52"/>
      <c r="H22" s="52"/>
      <c r="I22" s="52">
        <v>0</v>
      </c>
      <c r="J22" s="91">
        <f>5*60000*1.19</f>
        <v>357000</v>
      </c>
      <c r="K22" s="94"/>
      <c r="L22" s="94"/>
      <c r="M22" s="94"/>
      <c r="N22" s="43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3.5" customHeight="1">
      <c r="A23" s="44"/>
      <c r="B23" s="44"/>
      <c r="C23" s="54"/>
      <c r="D23" s="46"/>
      <c r="E23" s="51" t="s">
        <v>43</v>
      </c>
      <c r="F23" s="52"/>
      <c r="G23" s="52"/>
      <c r="H23" s="52"/>
      <c r="I23" s="52"/>
      <c r="J23" s="91"/>
      <c r="K23" s="94"/>
      <c r="L23" s="94">
        <v>1000000</v>
      </c>
      <c r="M23" s="94"/>
      <c r="N23" s="43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13.5" customHeight="1">
      <c r="A24" s="44"/>
      <c r="B24" s="44"/>
      <c r="C24" s="54"/>
      <c r="D24" s="46"/>
      <c r="E24" s="47" t="s">
        <v>14</v>
      </c>
      <c r="F24" s="48">
        <f>SUM(F25:F28)</f>
        <v>0</v>
      </c>
      <c r="G24" s="48"/>
      <c r="H24" s="48">
        <f t="shared" ref="H24:I24" si="3">SUM(H25:H28)</f>
        <v>0</v>
      </c>
      <c r="I24" s="48">
        <f t="shared" si="3"/>
        <v>0</v>
      </c>
      <c r="J24" s="86">
        <f t="shared" ref="J24:M24" si="4">SUM(J25:J38)</f>
        <v>763264</v>
      </c>
      <c r="K24" s="87">
        <f t="shared" si="4"/>
        <v>8390136</v>
      </c>
      <c r="L24" s="87">
        <f t="shared" si="4"/>
        <v>2807639</v>
      </c>
      <c r="M24" s="87">
        <f t="shared" si="4"/>
        <v>1466921</v>
      </c>
      <c r="N24" s="43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13.5" customHeight="1">
      <c r="A25" s="44"/>
      <c r="B25" s="44"/>
      <c r="C25" s="54"/>
      <c r="D25" s="46"/>
      <c r="E25" s="51"/>
      <c r="F25" s="52"/>
      <c r="G25" s="52"/>
      <c r="H25" s="52"/>
      <c r="I25" s="52"/>
      <c r="J25" s="95"/>
      <c r="K25" s="94"/>
      <c r="L25" s="94"/>
      <c r="M25" s="94"/>
      <c r="N25" s="43"/>
      <c r="O25" s="24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ht="13.5" customHeight="1">
      <c r="A26" s="44"/>
      <c r="B26" s="44"/>
      <c r="C26" s="54"/>
      <c r="D26" s="57"/>
      <c r="E26" s="51" t="s">
        <v>15</v>
      </c>
      <c r="F26" s="52"/>
      <c r="G26" s="52"/>
      <c r="H26" s="52"/>
      <c r="I26" s="52"/>
      <c r="J26" s="91"/>
      <c r="K26" s="94">
        <v>442990</v>
      </c>
      <c r="L26" s="94">
        <v>442990</v>
      </c>
      <c r="M26" s="94">
        <v>442990</v>
      </c>
      <c r="N26" s="43"/>
      <c r="O26" s="24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ht="13.5" customHeight="1">
      <c r="A27" s="37"/>
      <c r="B27" s="37"/>
      <c r="C27" s="58"/>
      <c r="D27" s="57" t="s">
        <v>44</v>
      </c>
      <c r="E27" s="51" t="s">
        <v>45</v>
      </c>
      <c r="F27" s="52"/>
      <c r="G27" s="52"/>
      <c r="H27" s="52"/>
      <c r="I27" s="52"/>
      <c r="J27" s="95">
        <v>78491</v>
      </c>
      <c r="K27" s="94"/>
      <c r="L27" s="94"/>
      <c r="M27" s="94"/>
      <c r="N27" s="59"/>
      <c r="O27" s="24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37"/>
      <c r="B28" s="37"/>
      <c r="C28" s="58"/>
      <c r="D28" s="57"/>
      <c r="E28" s="51" t="s">
        <v>16</v>
      </c>
      <c r="F28" s="52"/>
      <c r="G28" s="52"/>
      <c r="H28" s="52"/>
      <c r="I28" s="52"/>
      <c r="J28" s="91"/>
      <c r="K28" s="94"/>
      <c r="L28" s="94"/>
      <c r="M28" s="94"/>
      <c r="N28" s="43"/>
      <c r="O28" s="24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44"/>
      <c r="B29" s="44"/>
      <c r="C29" s="54"/>
      <c r="D29" s="46"/>
      <c r="E29" s="60" t="s">
        <v>17</v>
      </c>
      <c r="F29" s="48"/>
      <c r="G29" s="48"/>
      <c r="H29" s="48"/>
      <c r="I29" s="48"/>
      <c r="J29" s="91">
        <v>0</v>
      </c>
      <c r="K29" s="94">
        <v>0</v>
      </c>
      <c r="L29" s="94">
        <v>0</v>
      </c>
      <c r="M29" s="94">
        <v>0</v>
      </c>
      <c r="N29" s="43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13.5" customHeight="1">
      <c r="A30" s="44"/>
      <c r="B30" s="44"/>
      <c r="C30" s="54"/>
      <c r="D30" s="46"/>
      <c r="E30" s="51" t="s">
        <v>18</v>
      </c>
      <c r="F30" s="48"/>
      <c r="G30" s="48"/>
      <c r="H30" s="48"/>
      <c r="I30" s="48"/>
      <c r="J30" s="91">
        <v>369010</v>
      </c>
      <c r="K30" s="94">
        <v>1853384</v>
      </c>
      <c r="L30" s="94">
        <v>685588</v>
      </c>
      <c r="M30" s="94">
        <v>685588</v>
      </c>
      <c r="N30" s="43" t="s">
        <v>19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13.5" customHeight="1">
      <c r="A31" s="44"/>
      <c r="B31" s="44"/>
      <c r="C31" s="54"/>
      <c r="D31" s="46"/>
      <c r="E31" s="51" t="s">
        <v>20</v>
      </c>
      <c r="F31" s="48"/>
      <c r="G31" s="48"/>
      <c r="H31" s="48"/>
      <c r="I31" s="48"/>
      <c r="J31" s="91"/>
      <c r="K31" s="94">
        <v>3998426</v>
      </c>
      <c r="L31" s="94"/>
      <c r="M31" s="94"/>
      <c r="N31" s="43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13.5" customHeight="1">
      <c r="A32" s="44"/>
      <c r="B32" s="44"/>
      <c r="C32" s="54"/>
      <c r="D32" s="46" t="s">
        <v>46</v>
      </c>
      <c r="E32" s="51" t="s">
        <v>21</v>
      </c>
      <c r="F32" s="48"/>
      <c r="G32" s="48"/>
      <c r="H32" s="48"/>
      <c r="I32" s="48"/>
      <c r="J32" s="91">
        <v>232463</v>
      </c>
      <c r="K32" s="94">
        <v>1380925</v>
      </c>
      <c r="L32" s="94">
        <v>1380925</v>
      </c>
      <c r="M32" s="94">
        <v>61627</v>
      </c>
      <c r="N32" s="43" t="s">
        <v>22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13.5" customHeight="1">
      <c r="A33" s="44"/>
      <c r="B33" s="44"/>
      <c r="C33" s="54"/>
      <c r="D33" s="46"/>
      <c r="E33" s="51" t="s">
        <v>23</v>
      </c>
      <c r="F33" s="48"/>
      <c r="G33" s="48"/>
      <c r="H33" s="48"/>
      <c r="I33" s="48"/>
      <c r="J33" s="91"/>
      <c r="K33" s="94"/>
      <c r="L33" s="94">
        <v>171760</v>
      </c>
      <c r="M33" s="94">
        <v>171760</v>
      </c>
      <c r="N33" s="43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3.5" customHeight="1">
      <c r="A34" s="44"/>
      <c r="B34" s="44"/>
      <c r="C34" s="54"/>
      <c r="D34" s="46"/>
      <c r="E34" s="51" t="s">
        <v>24</v>
      </c>
      <c r="F34" s="48"/>
      <c r="G34" s="48"/>
      <c r="H34" s="48"/>
      <c r="I34" s="48"/>
      <c r="J34" s="91"/>
      <c r="K34" s="94">
        <v>475580</v>
      </c>
      <c r="L34" s="94"/>
      <c r="M34" s="94"/>
      <c r="N34" s="43" t="s">
        <v>25</v>
      </c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3.5" customHeight="1">
      <c r="A35" s="44"/>
      <c r="B35" s="44"/>
      <c r="C35" s="54"/>
      <c r="D35" s="46"/>
      <c r="E35" s="51" t="s">
        <v>26</v>
      </c>
      <c r="F35" s="48"/>
      <c r="G35" s="48"/>
      <c r="H35" s="48"/>
      <c r="I35" s="48"/>
      <c r="J35" s="91"/>
      <c r="K35" s="94"/>
      <c r="L35" s="94">
        <v>21420</v>
      </c>
      <c r="M35" s="94"/>
      <c r="N35" s="43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13.5" customHeight="1">
      <c r="A36" s="44"/>
      <c r="B36" s="44"/>
      <c r="C36" s="54"/>
      <c r="D36" s="46"/>
      <c r="E36" s="51" t="s">
        <v>27</v>
      </c>
      <c r="F36" s="48"/>
      <c r="G36" s="48"/>
      <c r="H36" s="48"/>
      <c r="I36" s="48"/>
      <c r="J36" s="91"/>
      <c r="K36" s="94">
        <v>104956</v>
      </c>
      <c r="L36" s="94">
        <v>104956</v>
      </c>
      <c r="M36" s="94">
        <v>104956</v>
      </c>
      <c r="N36" s="43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3.5" customHeight="1">
      <c r="A37" s="44"/>
      <c r="B37" s="44"/>
      <c r="C37" s="54"/>
      <c r="D37" s="46" t="s">
        <v>47</v>
      </c>
      <c r="E37" s="51" t="s">
        <v>48</v>
      </c>
      <c r="F37" s="48"/>
      <c r="G37" s="48"/>
      <c r="H37" s="48"/>
      <c r="I37" s="48"/>
      <c r="J37" s="91">
        <v>83300</v>
      </c>
      <c r="K37" s="94">
        <v>133875</v>
      </c>
      <c r="L37" s="94"/>
      <c r="M37" s="94"/>
      <c r="N37" s="43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3.5" customHeight="1">
      <c r="A38" s="44"/>
      <c r="B38" s="44"/>
      <c r="C38" s="54"/>
      <c r="D38" s="46"/>
      <c r="E38" s="51" t="s">
        <v>28</v>
      </c>
      <c r="F38" s="48"/>
      <c r="G38" s="48"/>
      <c r="H38" s="48"/>
      <c r="I38" s="48"/>
      <c r="J38" s="91"/>
      <c r="K38" s="94"/>
      <c r="L38" s="94"/>
      <c r="M38" s="94"/>
      <c r="N38" s="43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3.5" customHeight="1">
      <c r="A39" s="44"/>
      <c r="B39" s="44"/>
      <c r="C39" s="54"/>
      <c r="D39" s="46"/>
      <c r="E39" s="47" t="s">
        <v>29</v>
      </c>
      <c r="F39" s="48">
        <f>SUM(F40:F45)</f>
        <v>0</v>
      </c>
      <c r="G39" s="48"/>
      <c r="H39" s="48"/>
      <c r="I39" s="48">
        <f t="shared" ref="I39:M39" si="5">SUM(I40:I45)</f>
        <v>0</v>
      </c>
      <c r="J39" s="86">
        <f t="shared" si="5"/>
        <v>0</v>
      </c>
      <c r="K39" s="87">
        <f t="shared" si="5"/>
        <v>0</v>
      </c>
      <c r="L39" s="87">
        <f t="shared" si="5"/>
        <v>0</v>
      </c>
      <c r="M39" s="87">
        <f t="shared" si="5"/>
        <v>0</v>
      </c>
      <c r="N39" s="43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3.5" customHeight="1">
      <c r="A40" s="44"/>
      <c r="B40" s="44"/>
      <c r="C40" s="54"/>
      <c r="D40" s="46"/>
      <c r="E40" s="51" t="s">
        <v>30</v>
      </c>
      <c r="F40" s="52">
        <v>0</v>
      </c>
      <c r="G40" s="52"/>
      <c r="H40" s="52"/>
      <c r="I40" s="52">
        <v>0</v>
      </c>
      <c r="J40" s="91"/>
      <c r="K40" s="94"/>
      <c r="L40" s="94"/>
      <c r="M40" s="94"/>
      <c r="N40" s="43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3.5" customHeight="1">
      <c r="A41" s="44"/>
      <c r="B41" s="44"/>
      <c r="C41" s="54"/>
      <c r="D41" s="46"/>
      <c r="E41" s="51"/>
      <c r="F41" s="52">
        <v>0</v>
      </c>
      <c r="G41" s="52"/>
      <c r="H41" s="52"/>
      <c r="I41" s="52">
        <v>0</v>
      </c>
      <c r="J41" s="91"/>
      <c r="K41" s="94"/>
      <c r="L41" s="94"/>
      <c r="M41" s="94"/>
      <c r="N41" s="43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3.5" customHeight="1">
      <c r="A42" s="44"/>
      <c r="B42" s="44"/>
      <c r="C42" s="54"/>
      <c r="D42" s="46"/>
      <c r="E42" s="51"/>
      <c r="F42" s="52">
        <v>0</v>
      </c>
      <c r="G42" s="52"/>
      <c r="H42" s="52">
        <v>0</v>
      </c>
      <c r="I42" s="52">
        <v>0</v>
      </c>
      <c r="J42" s="91"/>
      <c r="K42" s="94"/>
      <c r="L42" s="94"/>
      <c r="M42" s="94"/>
      <c r="N42" s="43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3.5" customHeight="1">
      <c r="A43" s="44"/>
      <c r="B43" s="44"/>
      <c r="C43" s="54"/>
      <c r="D43" s="46"/>
      <c r="E43" s="51"/>
      <c r="F43" s="52">
        <v>0</v>
      </c>
      <c r="G43" s="52"/>
      <c r="H43" s="52">
        <v>0</v>
      </c>
      <c r="I43" s="52">
        <v>0</v>
      </c>
      <c r="J43" s="91"/>
      <c r="K43" s="94"/>
      <c r="L43" s="94"/>
      <c r="M43" s="94"/>
      <c r="N43" s="43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3.5" customHeight="1">
      <c r="A44" s="44"/>
      <c r="B44" s="44"/>
      <c r="C44" s="54"/>
      <c r="D44" s="46"/>
      <c r="E44" s="51"/>
      <c r="F44" s="52">
        <v>0</v>
      </c>
      <c r="G44" s="52"/>
      <c r="H44" s="52">
        <v>0</v>
      </c>
      <c r="I44" s="52">
        <v>0</v>
      </c>
      <c r="J44" s="91">
        <v>0</v>
      </c>
      <c r="K44" s="94"/>
      <c r="L44" s="94"/>
      <c r="M44" s="94"/>
      <c r="N44" s="43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3.5" customHeight="1">
      <c r="A45" s="37"/>
      <c r="B45" s="37"/>
      <c r="C45" s="58"/>
      <c r="D45" s="61"/>
      <c r="E45" s="62"/>
      <c r="F45" s="52"/>
      <c r="G45" s="52"/>
      <c r="H45" s="52"/>
      <c r="I45" s="52"/>
      <c r="J45" s="91"/>
      <c r="K45" s="94"/>
      <c r="L45" s="94"/>
      <c r="M45" s="94"/>
      <c r="N45" s="6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44"/>
      <c r="B46" s="44"/>
      <c r="C46" s="54"/>
      <c r="D46" s="46"/>
      <c r="E46" s="47" t="s">
        <v>31</v>
      </c>
      <c r="F46" s="48">
        <f>SUM(F47:F52)</f>
        <v>899990</v>
      </c>
      <c r="G46" s="48"/>
      <c r="H46" s="48"/>
      <c r="I46" s="48">
        <f t="shared" ref="I46:M46" si="6">SUM(I47:I52)</f>
        <v>0</v>
      </c>
      <c r="J46" s="86">
        <f t="shared" si="6"/>
        <v>0</v>
      </c>
      <c r="K46" s="87">
        <f t="shared" si="6"/>
        <v>400000</v>
      </c>
      <c r="L46" s="87">
        <f t="shared" si="6"/>
        <v>800000</v>
      </c>
      <c r="M46" s="87">
        <f t="shared" si="6"/>
        <v>800000</v>
      </c>
      <c r="N46" s="43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3.5" customHeight="1">
      <c r="A47" s="44"/>
      <c r="B47" s="44"/>
      <c r="C47" s="54"/>
      <c r="D47" s="44"/>
      <c r="E47" s="51" t="s">
        <v>32</v>
      </c>
      <c r="F47" s="52">
        <v>899990</v>
      </c>
      <c r="G47" s="52"/>
      <c r="H47" s="52">
        <v>0</v>
      </c>
      <c r="I47" s="52">
        <v>0</v>
      </c>
      <c r="J47" s="91"/>
      <c r="K47" s="94"/>
      <c r="L47" s="94">
        <v>400000</v>
      </c>
      <c r="M47" s="94">
        <v>400000</v>
      </c>
      <c r="N47" s="43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3.5" customHeight="1">
      <c r="A48" s="44"/>
      <c r="B48" s="44"/>
      <c r="C48" s="54"/>
      <c r="D48" s="46"/>
      <c r="E48" s="51" t="s">
        <v>33</v>
      </c>
      <c r="F48" s="52"/>
      <c r="G48" s="52"/>
      <c r="H48" s="52"/>
      <c r="I48" s="52"/>
      <c r="J48" s="91"/>
      <c r="K48" s="94">
        <v>400000</v>
      </c>
      <c r="L48" s="94">
        <v>400000</v>
      </c>
      <c r="M48" s="94">
        <v>400000</v>
      </c>
      <c r="N48" s="59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3.5" customHeight="1">
      <c r="A49" s="44"/>
      <c r="B49" s="44"/>
      <c r="C49" s="54"/>
      <c r="D49" s="46"/>
      <c r="E49" s="51"/>
      <c r="F49" s="52"/>
      <c r="G49" s="52"/>
      <c r="H49" s="52">
        <v>0</v>
      </c>
      <c r="I49" s="52">
        <v>0</v>
      </c>
      <c r="J49" s="91"/>
      <c r="K49" s="94"/>
      <c r="L49" s="94"/>
      <c r="M49" s="94"/>
      <c r="N49" s="43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3.5" customHeight="1">
      <c r="A50" s="44"/>
      <c r="B50" s="44"/>
      <c r="C50" s="54"/>
      <c r="D50" s="46"/>
      <c r="E50" s="51"/>
      <c r="F50" s="52"/>
      <c r="G50" s="52"/>
      <c r="H50" s="52">
        <v>0</v>
      </c>
      <c r="I50" s="52">
        <v>0</v>
      </c>
      <c r="J50" s="91"/>
      <c r="K50" s="94"/>
      <c r="L50" s="94"/>
      <c r="M50" s="94"/>
      <c r="N50" s="43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3.5" customHeight="1">
      <c r="A51" s="44"/>
      <c r="B51" s="44"/>
      <c r="C51" s="54"/>
      <c r="D51" s="46"/>
      <c r="E51" s="51"/>
      <c r="F51" s="52"/>
      <c r="G51" s="52"/>
      <c r="H51" s="52">
        <v>0</v>
      </c>
      <c r="I51" s="52">
        <v>0</v>
      </c>
      <c r="J51" s="91"/>
      <c r="K51" s="94"/>
      <c r="L51" s="94"/>
      <c r="M51" s="94"/>
      <c r="N51" s="43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3.5" customHeight="1">
      <c r="A52" s="44"/>
      <c r="B52" s="44"/>
      <c r="C52" s="54"/>
      <c r="D52" s="46"/>
      <c r="E52" s="51"/>
      <c r="F52" s="52"/>
      <c r="G52" s="52"/>
      <c r="H52" s="52"/>
      <c r="I52" s="52"/>
      <c r="J52" s="91"/>
      <c r="K52" s="94"/>
      <c r="L52" s="94"/>
      <c r="M52" s="94"/>
      <c r="N52" s="43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3.5" customHeight="1">
      <c r="A53" s="37"/>
      <c r="B53" s="37"/>
      <c r="C53" s="58"/>
      <c r="D53" s="61"/>
      <c r="E53" s="64"/>
      <c r="F53" s="52"/>
      <c r="G53" s="65"/>
      <c r="H53" s="65"/>
      <c r="I53" s="65"/>
      <c r="J53" s="96"/>
      <c r="K53" s="94"/>
      <c r="L53" s="94"/>
      <c r="M53" s="94"/>
      <c r="N53" s="6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66"/>
      <c r="B54" s="66"/>
      <c r="C54" s="67"/>
      <c r="D54" s="68"/>
      <c r="E54" s="69" t="s">
        <v>34</v>
      </c>
      <c r="F54" s="70">
        <f t="shared" ref="F54:M54" si="7">+F16+F24+F39+F46</f>
        <v>899990</v>
      </c>
      <c r="G54" s="70" t="e">
        <f t="shared" si="7"/>
        <v>#REF!</v>
      </c>
      <c r="H54" s="70">
        <f t="shared" si="7"/>
        <v>0</v>
      </c>
      <c r="I54" s="70">
        <f t="shared" si="7"/>
        <v>0</v>
      </c>
      <c r="J54" s="97">
        <f t="shared" si="7"/>
        <v>7076582.9000000004</v>
      </c>
      <c r="K54" s="98">
        <f t="shared" si="7"/>
        <v>17790136</v>
      </c>
      <c r="L54" s="98">
        <f t="shared" si="7"/>
        <v>4820973</v>
      </c>
      <c r="M54" s="98">
        <f t="shared" si="7"/>
        <v>3066921</v>
      </c>
      <c r="N54" s="70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pans="1:26" ht="13.5" customHeight="1">
      <c r="A55" s="37"/>
      <c r="B55" s="37"/>
      <c r="C55" s="38"/>
      <c r="D55" s="37"/>
      <c r="E55" s="72"/>
      <c r="F55" s="73"/>
      <c r="G55" s="73"/>
      <c r="H55" s="73"/>
      <c r="I55" s="73"/>
      <c r="J55" s="73"/>
      <c r="K55" s="73"/>
      <c r="L55" s="73"/>
      <c r="M55" s="73"/>
      <c r="N55" s="4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37"/>
      <c r="B56" s="37"/>
      <c r="C56" s="38"/>
      <c r="D56" s="37"/>
      <c r="E56" s="72"/>
      <c r="F56" s="73"/>
      <c r="G56" s="73"/>
      <c r="H56" s="73"/>
      <c r="I56" s="73"/>
      <c r="J56" s="73"/>
      <c r="K56" s="73"/>
      <c r="L56" s="73"/>
      <c r="M56" s="73"/>
      <c r="N56" s="42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37"/>
      <c r="B57" s="37"/>
      <c r="C57" s="38"/>
      <c r="D57" s="37"/>
      <c r="E57" s="37"/>
      <c r="F57" s="37"/>
      <c r="G57" s="37"/>
      <c r="H57" s="37"/>
      <c r="I57" s="37"/>
      <c r="J57" s="73"/>
      <c r="K57" s="73"/>
      <c r="L57" s="73"/>
      <c r="M57" s="73"/>
      <c r="N57" s="42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37"/>
      <c r="B58" s="37"/>
      <c r="C58" s="38"/>
      <c r="D58" s="37"/>
      <c r="E58" s="37"/>
      <c r="F58" s="37"/>
      <c r="G58" s="37"/>
      <c r="H58" s="37"/>
      <c r="I58" s="37"/>
      <c r="J58" s="73"/>
      <c r="K58" s="73"/>
      <c r="L58" s="73"/>
      <c r="M58" s="73"/>
      <c r="N58" s="42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37"/>
      <c r="B59" s="37"/>
      <c r="C59" s="38"/>
      <c r="D59" s="37"/>
      <c r="E59" s="74" t="s">
        <v>35</v>
      </c>
      <c r="F59" s="75"/>
      <c r="G59" s="75"/>
      <c r="H59" s="76"/>
      <c r="I59" s="75"/>
      <c r="J59" s="77"/>
      <c r="K59" s="77"/>
      <c r="L59" s="77"/>
      <c r="M59" s="77"/>
      <c r="N59" s="76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37"/>
      <c r="B60" s="37"/>
      <c r="C60" s="38"/>
      <c r="D60" s="37"/>
      <c r="E60" s="38"/>
      <c r="F60" s="37"/>
      <c r="G60" s="37"/>
      <c r="H60" s="42"/>
      <c r="I60" s="37"/>
      <c r="J60" s="73"/>
      <c r="K60" s="73"/>
      <c r="L60" s="73"/>
      <c r="M60" s="73"/>
      <c r="N60" s="42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37"/>
      <c r="B61" s="37"/>
      <c r="C61" s="38"/>
      <c r="D61" s="37"/>
      <c r="E61" s="38"/>
      <c r="F61" s="37"/>
      <c r="G61" s="37"/>
      <c r="H61" s="42"/>
      <c r="I61" s="37"/>
      <c r="J61" s="73"/>
      <c r="K61" s="73"/>
      <c r="L61" s="73"/>
      <c r="M61" s="73"/>
      <c r="N61" s="42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37"/>
      <c r="B62" s="37"/>
      <c r="C62" s="38"/>
      <c r="D62" s="37"/>
      <c r="E62" s="38"/>
      <c r="F62" s="37"/>
      <c r="G62" s="37"/>
      <c r="H62" s="42"/>
      <c r="I62" s="37"/>
      <c r="J62" s="73"/>
      <c r="K62" s="73"/>
      <c r="L62" s="73"/>
      <c r="M62" s="73"/>
      <c r="N62" s="42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37"/>
      <c r="B63" s="37"/>
      <c r="C63" s="38"/>
      <c r="D63" s="37"/>
      <c r="E63" s="38"/>
      <c r="F63" s="37"/>
      <c r="G63" s="37"/>
      <c r="H63" s="42"/>
      <c r="I63" s="37"/>
      <c r="J63" s="73"/>
      <c r="K63" s="73"/>
      <c r="L63" s="73"/>
      <c r="M63" s="73"/>
      <c r="N63" s="42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37"/>
      <c r="B64" s="37"/>
      <c r="C64" s="38"/>
      <c r="D64" s="37"/>
      <c r="E64" s="38"/>
      <c r="F64" s="37"/>
      <c r="G64" s="37"/>
      <c r="H64" s="42"/>
      <c r="I64" s="37"/>
      <c r="J64" s="73"/>
      <c r="K64" s="73"/>
      <c r="L64" s="73"/>
      <c r="M64" s="73"/>
      <c r="N64" s="42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6"/>
      <c r="D65" s="1"/>
      <c r="E65" s="32"/>
      <c r="F65" s="78"/>
      <c r="G65" s="78"/>
      <c r="H65" s="33"/>
      <c r="I65" s="78"/>
      <c r="J65" s="79"/>
      <c r="K65" s="79"/>
      <c r="L65" s="79"/>
      <c r="M65" s="79"/>
      <c r="N65" s="3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6"/>
      <c r="D66" s="1"/>
      <c r="E66" s="1"/>
      <c r="F66" s="1"/>
      <c r="G66" s="1"/>
      <c r="H66" s="1"/>
      <c r="I66" s="1"/>
      <c r="J66" s="1"/>
      <c r="K66" s="1"/>
      <c r="L66" s="1"/>
      <c r="M66" s="1"/>
      <c r="N66" s="28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32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3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N13:N53" xr:uid="{00000000-0009-0000-0000-000001000000}"/>
  <mergeCells count="3">
    <mergeCell ref="N3:N5"/>
    <mergeCell ref="D5:K5"/>
    <mergeCell ref="C7:N7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/>
  </sheetViews>
  <sheetFormatPr baseColWidth="10" defaultColWidth="14.44140625" defaultRowHeight="15" customHeight="1"/>
  <cols>
    <col min="1" max="1" width="6.109375" customWidth="1"/>
    <col min="2" max="2" width="2.6640625" customWidth="1"/>
    <col min="3" max="3" width="1.44140625" customWidth="1"/>
    <col min="4" max="4" width="9.88671875" customWidth="1"/>
    <col min="5" max="5" width="54.6640625" customWidth="1"/>
    <col min="6" max="7" width="25.6640625" hidden="1" customWidth="1"/>
    <col min="8" max="8" width="29.33203125" hidden="1" customWidth="1"/>
    <col min="9" max="9" width="12" hidden="1" customWidth="1"/>
    <col min="10" max="10" width="19.109375" customWidth="1"/>
    <col min="11" max="13" width="17.33203125" customWidth="1"/>
    <col min="14" max="14" width="24.6640625" customWidth="1"/>
    <col min="15" max="19" width="11.44140625" customWidth="1"/>
    <col min="20" max="26" width="10.6640625" customWidth="1"/>
  </cols>
  <sheetData>
    <row r="1" spans="1:26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"/>
      <c r="C3" s="2"/>
      <c r="D3" s="3" t="s">
        <v>0</v>
      </c>
      <c r="E3" s="4"/>
      <c r="F3" s="4"/>
      <c r="G3" s="4"/>
      <c r="H3" s="5">
        <v>43185</v>
      </c>
      <c r="I3" s="5"/>
      <c r="J3" s="5"/>
      <c r="K3" s="5"/>
      <c r="L3" s="5"/>
      <c r="M3" s="5"/>
      <c r="N3" s="122" t="s">
        <v>49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"/>
      <c r="C4" s="6"/>
      <c r="D4" s="1"/>
      <c r="E4" s="1"/>
      <c r="F4" s="1"/>
      <c r="G4" s="1"/>
      <c r="H4" s="7"/>
      <c r="I4" s="7"/>
      <c r="J4" s="7"/>
      <c r="K4" s="7"/>
      <c r="L4" s="7"/>
      <c r="M4" s="7"/>
      <c r="N4" s="12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8"/>
      <c r="B5" s="8"/>
      <c r="C5" s="9" t="s">
        <v>1</v>
      </c>
      <c r="D5" s="125" t="s">
        <v>2</v>
      </c>
      <c r="E5" s="126"/>
      <c r="F5" s="126"/>
      <c r="G5" s="126"/>
      <c r="H5" s="126"/>
      <c r="I5" s="126"/>
      <c r="J5" s="126"/>
      <c r="K5" s="127"/>
      <c r="L5" s="10"/>
      <c r="M5" s="10"/>
      <c r="N5" s="124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>
      <c r="A6" s="8"/>
      <c r="B6" s="8"/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  <c r="N6" s="12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3.5" customHeight="1">
      <c r="A7" s="8"/>
      <c r="B7" s="8"/>
      <c r="C7" s="128" t="s">
        <v>3</v>
      </c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9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3.5" customHeight="1">
      <c r="A8" s="8"/>
      <c r="B8" s="8"/>
      <c r="C8" s="13"/>
      <c r="D8" s="14"/>
      <c r="E8" s="15"/>
      <c r="F8" s="15"/>
      <c r="G8" s="15"/>
      <c r="H8" s="16"/>
      <c r="I8" s="16"/>
      <c r="J8" s="16"/>
      <c r="K8" s="16"/>
      <c r="L8" s="16"/>
      <c r="M8" s="16"/>
      <c r="N8" s="17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3.5" customHeight="1">
      <c r="A9" s="8"/>
      <c r="B9" s="8"/>
      <c r="C9" s="8"/>
      <c r="D9" s="8"/>
      <c r="E9" s="8"/>
      <c r="F9" s="8"/>
      <c r="G9" s="8"/>
      <c r="H9" s="18"/>
      <c r="I9" s="18"/>
      <c r="J9" s="18"/>
      <c r="K9" s="18"/>
      <c r="L9" s="18"/>
      <c r="M9" s="1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>
      <c r="A10" s="1"/>
      <c r="B10" s="1"/>
      <c r="C10" s="19"/>
      <c r="D10" s="20"/>
      <c r="E10" s="20"/>
      <c r="F10" s="20"/>
      <c r="G10" s="20"/>
      <c r="H10" s="21"/>
      <c r="I10" s="21"/>
      <c r="J10" s="21"/>
      <c r="K10" s="21"/>
      <c r="L10" s="21"/>
      <c r="M10" s="21"/>
      <c r="N10" s="2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1"/>
      <c r="B11" s="1"/>
      <c r="C11" s="23"/>
      <c r="D11" s="24"/>
      <c r="E11" s="8"/>
      <c r="F11" s="8"/>
      <c r="G11" s="8"/>
      <c r="H11" s="18"/>
      <c r="I11" s="18"/>
      <c r="J11" s="18"/>
      <c r="K11" s="18"/>
      <c r="L11" s="18"/>
      <c r="M11" s="18"/>
      <c r="N11" s="2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1"/>
      <c r="B12" s="1"/>
      <c r="C12" s="6"/>
      <c r="D12" s="1"/>
      <c r="E12" s="24"/>
      <c r="F12" s="26"/>
      <c r="G12" s="1"/>
      <c r="H12" s="27"/>
      <c r="I12" s="27"/>
      <c r="J12" s="27"/>
      <c r="K12" s="27"/>
      <c r="L12" s="27"/>
      <c r="M12" s="27"/>
      <c r="N12" s="28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1"/>
      <c r="B13" s="1"/>
      <c r="C13" s="2"/>
      <c r="D13" s="29" t="s">
        <v>4</v>
      </c>
      <c r="E13" s="30" t="s">
        <v>5</v>
      </c>
      <c r="F13" s="30" t="s">
        <v>6</v>
      </c>
      <c r="G13" s="30" t="s">
        <v>6</v>
      </c>
      <c r="H13" s="30" t="s">
        <v>6</v>
      </c>
      <c r="I13" s="30" t="s">
        <v>6</v>
      </c>
      <c r="J13" s="80" t="s">
        <v>6</v>
      </c>
      <c r="K13" s="81" t="s">
        <v>6</v>
      </c>
      <c r="L13" s="81" t="s">
        <v>6</v>
      </c>
      <c r="M13" s="81" t="s">
        <v>6</v>
      </c>
      <c r="N13" s="31" t="s">
        <v>7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1"/>
      <c r="B14" s="1"/>
      <c r="C14" s="32"/>
      <c r="D14" s="33"/>
      <c r="E14" s="34"/>
      <c r="F14" s="35">
        <v>43164</v>
      </c>
      <c r="G14" s="35">
        <f t="shared" ref="G14:I14" si="0">+F14+7</f>
        <v>43171</v>
      </c>
      <c r="H14" s="35">
        <f t="shared" si="0"/>
        <v>43178</v>
      </c>
      <c r="I14" s="35">
        <f t="shared" si="0"/>
        <v>43185</v>
      </c>
      <c r="J14" s="82">
        <v>43567</v>
      </c>
      <c r="K14" s="83">
        <f t="shared" ref="K14:M14" si="1">+J14+7</f>
        <v>43574</v>
      </c>
      <c r="L14" s="83">
        <f t="shared" si="1"/>
        <v>43581</v>
      </c>
      <c r="M14" s="83">
        <f t="shared" si="1"/>
        <v>43588</v>
      </c>
      <c r="N14" s="3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37"/>
      <c r="B15" s="37"/>
      <c r="C15" s="38"/>
      <c r="D15" s="37"/>
      <c r="E15" s="39"/>
      <c r="F15" s="40"/>
      <c r="G15" s="40"/>
      <c r="H15" s="40"/>
      <c r="I15" s="41"/>
      <c r="J15" s="84"/>
      <c r="K15" s="85"/>
      <c r="L15" s="85"/>
      <c r="M15" s="85"/>
      <c r="N15" s="4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44"/>
      <c r="B16" s="44"/>
      <c r="C16" s="45"/>
      <c r="D16" s="46"/>
      <c r="E16" s="47" t="s">
        <v>8</v>
      </c>
      <c r="F16" s="48">
        <f>SUM(F17:F20)</f>
        <v>0</v>
      </c>
      <c r="G16" s="48" t="e">
        <f>#REF!+G18</f>
        <v>#REF!</v>
      </c>
      <c r="H16" s="48"/>
      <c r="I16" s="48">
        <f>SUM(I17:I20)</f>
        <v>0</v>
      </c>
      <c r="J16" s="86">
        <f>SUM(J17:J22)</f>
        <v>0</v>
      </c>
      <c r="K16" s="87">
        <f>SUM(K17:K23)</f>
        <v>1213334</v>
      </c>
      <c r="L16" s="87">
        <f t="shared" ref="L16:M16" si="2">SUM(L17:L22)</f>
        <v>16000000</v>
      </c>
      <c r="M16" s="87">
        <f t="shared" si="2"/>
        <v>800000</v>
      </c>
      <c r="N16" s="49"/>
      <c r="O16" s="24"/>
      <c r="P16" s="24"/>
      <c r="Q16" s="24"/>
      <c r="R16" s="24"/>
      <c r="S16" s="50"/>
      <c r="T16" s="24"/>
      <c r="U16" s="24"/>
      <c r="V16" s="24"/>
      <c r="W16" s="24"/>
      <c r="X16" s="24"/>
      <c r="Y16" s="24"/>
      <c r="Z16" s="24"/>
    </row>
    <row r="17" spans="1:26" ht="13.5" customHeight="1">
      <c r="A17" s="44"/>
      <c r="B17" s="44"/>
      <c r="C17" s="45"/>
      <c r="D17" s="46"/>
      <c r="E17" s="51" t="s">
        <v>9</v>
      </c>
      <c r="F17" s="52"/>
      <c r="G17" s="52"/>
      <c r="H17" s="52"/>
      <c r="I17" s="53"/>
      <c r="J17" s="88"/>
      <c r="K17" s="89"/>
      <c r="L17" s="90">
        <v>16000000</v>
      </c>
      <c r="M17" s="89"/>
      <c r="N17" s="49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13.5" customHeight="1">
      <c r="A18" s="44"/>
      <c r="B18" s="44"/>
      <c r="C18" s="54"/>
      <c r="D18" s="46"/>
      <c r="E18" s="51" t="s">
        <v>10</v>
      </c>
      <c r="F18" s="52"/>
      <c r="G18" s="52"/>
      <c r="H18" s="52"/>
      <c r="I18" s="52"/>
      <c r="J18" s="91"/>
      <c r="K18" s="92">
        <v>800000</v>
      </c>
      <c r="L18" s="93"/>
      <c r="M18" s="92">
        <v>800000</v>
      </c>
      <c r="N18" s="49"/>
      <c r="O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13.5" customHeight="1">
      <c r="A19" s="44"/>
      <c r="B19" s="44"/>
      <c r="C19" s="54"/>
      <c r="D19" s="46"/>
      <c r="E19" s="51" t="s">
        <v>11</v>
      </c>
      <c r="F19" s="52"/>
      <c r="G19" s="52"/>
      <c r="H19" s="52"/>
      <c r="I19" s="52"/>
      <c r="J19" s="91"/>
      <c r="K19" s="92">
        <v>413334</v>
      </c>
      <c r="L19" s="93"/>
      <c r="M19" s="92"/>
      <c r="N19" s="49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13.5" customHeight="1">
      <c r="A20" s="44"/>
      <c r="B20" s="44"/>
      <c r="C20" s="54"/>
      <c r="D20" s="46"/>
      <c r="E20" s="51" t="s">
        <v>12</v>
      </c>
      <c r="F20" s="52"/>
      <c r="G20" s="52"/>
      <c r="H20" s="52"/>
      <c r="I20" s="52"/>
      <c r="J20" s="91"/>
      <c r="K20" s="94"/>
      <c r="L20" s="94"/>
      <c r="M20" s="94"/>
      <c r="N20" s="43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13.5" customHeight="1">
      <c r="A21" s="44"/>
      <c r="B21" s="44"/>
      <c r="C21" s="54"/>
      <c r="D21" s="46"/>
      <c r="E21" s="51" t="s">
        <v>13</v>
      </c>
      <c r="F21" s="52"/>
      <c r="G21" s="52"/>
      <c r="H21" s="52"/>
      <c r="I21" s="52"/>
      <c r="J21" s="91"/>
      <c r="K21" s="94"/>
      <c r="L21" s="94"/>
      <c r="M21" s="94"/>
      <c r="N21" s="43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3.5" customHeight="1">
      <c r="A22" s="44"/>
      <c r="B22" s="44"/>
      <c r="C22" s="54"/>
      <c r="D22" s="46"/>
      <c r="E22" s="51" t="s">
        <v>42</v>
      </c>
      <c r="F22" s="52"/>
      <c r="G22" s="52"/>
      <c r="H22" s="52"/>
      <c r="I22" s="52">
        <v>0</v>
      </c>
      <c r="J22" s="91"/>
      <c r="K22" s="94"/>
      <c r="L22" s="94"/>
      <c r="M22" s="94"/>
      <c r="N22" s="43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3.5" customHeight="1">
      <c r="A23" s="44"/>
      <c r="B23" s="44"/>
      <c r="C23" s="54"/>
      <c r="D23" s="46"/>
      <c r="E23" s="51" t="s">
        <v>43</v>
      </c>
      <c r="F23" s="52"/>
      <c r="G23" s="52"/>
      <c r="H23" s="52"/>
      <c r="I23" s="52"/>
      <c r="J23" s="91"/>
      <c r="K23" s="94"/>
      <c r="L23" s="94">
        <v>1000000</v>
      </c>
      <c r="M23" s="94"/>
      <c r="N23" s="43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13.5" customHeight="1">
      <c r="A24" s="44"/>
      <c r="B24" s="44"/>
      <c r="C24" s="54"/>
      <c r="D24" s="46"/>
      <c r="E24" s="51" t="s">
        <v>50</v>
      </c>
      <c r="F24" s="52"/>
      <c r="G24" s="52"/>
      <c r="H24" s="52"/>
      <c r="I24" s="52"/>
      <c r="J24" s="91"/>
      <c r="K24" s="94">
        <f>60*7200*1.19</f>
        <v>514080</v>
      </c>
      <c r="L24" s="94"/>
      <c r="M24" s="94"/>
      <c r="N24" s="43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13.5" customHeight="1">
      <c r="A25" s="44"/>
      <c r="B25" s="44"/>
      <c r="C25" s="54"/>
      <c r="D25" s="46"/>
      <c r="E25" s="47" t="s">
        <v>14</v>
      </c>
      <c r="F25" s="48">
        <f>SUM(F26:F29)</f>
        <v>0</v>
      </c>
      <c r="G25" s="48"/>
      <c r="H25" s="48">
        <f t="shared" ref="H25:I25" si="3">SUM(H26:H29)</f>
        <v>0</v>
      </c>
      <c r="I25" s="48">
        <f t="shared" si="3"/>
        <v>0</v>
      </c>
      <c r="J25" s="86">
        <f t="shared" ref="J25:M25" si="4">SUM(J26:J39)</f>
        <v>6714339</v>
      </c>
      <c r="K25" s="87">
        <f t="shared" si="4"/>
        <v>1489568</v>
      </c>
      <c r="L25" s="87">
        <f t="shared" si="4"/>
        <v>2005767</v>
      </c>
      <c r="M25" s="87">
        <f t="shared" si="4"/>
        <v>1538800</v>
      </c>
      <c r="N25" s="43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13.5" customHeight="1">
      <c r="A26" s="44"/>
      <c r="B26" s="44"/>
      <c r="C26" s="54"/>
      <c r="D26" s="46"/>
      <c r="E26" s="51"/>
      <c r="F26" s="52"/>
      <c r="G26" s="52"/>
      <c r="H26" s="52"/>
      <c r="I26" s="52"/>
      <c r="J26" s="95"/>
      <c r="K26" s="94"/>
      <c r="L26" s="94"/>
      <c r="M26" s="94"/>
      <c r="N26" s="43"/>
      <c r="O26" s="24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ht="13.5" customHeight="1">
      <c r="A27" s="44"/>
      <c r="B27" s="44"/>
      <c r="C27" s="54"/>
      <c r="D27" s="57"/>
      <c r="E27" s="51" t="s">
        <v>15</v>
      </c>
      <c r="F27" s="52"/>
      <c r="G27" s="52"/>
      <c r="H27" s="52"/>
      <c r="I27" s="52"/>
      <c r="J27" s="91"/>
      <c r="K27" s="94">
        <v>0</v>
      </c>
      <c r="L27" s="94">
        <v>442990</v>
      </c>
      <c r="M27" s="94"/>
      <c r="N27" s="43"/>
      <c r="O27" s="24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spans="1:26" ht="13.5" customHeight="1">
      <c r="A28" s="37"/>
      <c r="B28" s="37"/>
      <c r="C28" s="58"/>
      <c r="D28" s="57" t="s">
        <v>51</v>
      </c>
      <c r="E28" s="51" t="s">
        <v>52</v>
      </c>
      <c r="F28" s="52"/>
      <c r="G28" s="52"/>
      <c r="H28" s="52"/>
      <c r="I28" s="52"/>
      <c r="J28" s="95">
        <v>71400</v>
      </c>
      <c r="K28" s="94"/>
      <c r="L28" s="94">
        <f>+J28</f>
        <v>71400</v>
      </c>
      <c r="M28" s="94"/>
      <c r="N28" s="59"/>
      <c r="O28" s="24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37"/>
      <c r="B29" s="37"/>
      <c r="C29" s="58"/>
      <c r="D29" s="57"/>
      <c r="E29" s="51" t="s">
        <v>16</v>
      </c>
      <c r="F29" s="52"/>
      <c r="G29" s="52"/>
      <c r="H29" s="52"/>
      <c r="I29" s="52"/>
      <c r="J29" s="91"/>
      <c r="K29" s="94"/>
      <c r="L29" s="94"/>
      <c r="M29" s="94"/>
      <c r="N29" s="43"/>
      <c r="O29" s="24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44"/>
      <c r="B30" s="44"/>
      <c r="C30" s="54"/>
      <c r="D30" s="46"/>
      <c r="E30" s="60" t="s">
        <v>17</v>
      </c>
      <c r="F30" s="48"/>
      <c r="G30" s="48"/>
      <c r="H30" s="48"/>
      <c r="I30" s="48"/>
      <c r="J30" s="91">
        <v>0</v>
      </c>
      <c r="K30" s="94">
        <f>10*25000*1.19</f>
        <v>297500</v>
      </c>
      <c r="L30" s="94">
        <v>0</v>
      </c>
      <c r="M30" s="94"/>
      <c r="N30" s="43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13.5" customHeight="1">
      <c r="A31" s="44"/>
      <c r="B31" s="44"/>
      <c r="C31" s="54"/>
      <c r="D31" s="46" t="s">
        <v>53</v>
      </c>
      <c r="E31" s="51" t="s">
        <v>18</v>
      </c>
      <c r="F31" s="48"/>
      <c r="G31" s="48"/>
      <c r="H31" s="48"/>
      <c r="I31" s="48"/>
      <c r="J31" s="91">
        <v>1853384</v>
      </c>
      <c r="K31" s="94">
        <v>685588</v>
      </c>
      <c r="L31" s="94">
        <v>1153034</v>
      </c>
      <c r="M31" s="94">
        <v>1538800</v>
      </c>
      <c r="N31" s="43" t="s">
        <v>54</v>
      </c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13.5" customHeight="1">
      <c r="A32" s="44"/>
      <c r="B32" s="44"/>
      <c r="C32" s="54"/>
      <c r="D32" s="46" t="s">
        <v>55</v>
      </c>
      <c r="E32" s="51" t="s">
        <v>20</v>
      </c>
      <c r="F32" s="48"/>
      <c r="G32" s="48"/>
      <c r="H32" s="48"/>
      <c r="I32" s="48"/>
      <c r="J32" s="91">
        <v>3998426</v>
      </c>
      <c r="K32" s="94"/>
      <c r="L32" s="94"/>
      <c r="M32" s="94"/>
      <c r="N32" s="43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13.5" customHeight="1">
      <c r="A33" s="44"/>
      <c r="B33" s="44"/>
      <c r="C33" s="54"/>
      <c r="D33" s="46" t="s">
        <v>56</v>
      </c>
      <c r="E33" s="51" t="s">
        <v>21</v>
      </c>
      <c r="F33" s="48"/>
      <c r="G33" s="48"/>
      <c r="H33" s="48"/>
      <c r="I33" s="48"/>
      <c r="J33" s="91">
        <v>315549</v>
      </c>
      <c r="K33" s="94"/>
      <c r="L33" s="94">
        <v>61627</v>
      </c>
      <c r="M33" s="94"/>
      <c r="N33" s="43" t="s">
        <v>22</v>
      </c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3.5" customHeight="1">
      <c r="A34" s="44"/>
      <c r="B34" s="44"/>
      <c r="C34" s="54"/>
      <c r="D34" s="46"/>
      <c r="E34" s="51" t="s">
        <v>23</v>
      </c>
      <c r="F34" s="48"/>
      <c r="G34" s="48"/>
      <c r="H34" s="48"/>
      <c r="I34" s="48"/>
      <c r="J34" s="91"/>
      <c r="K34" s="94">
        <v>171760</v>
      </c>
      <c r="L34" s="94">
        <v>171760</v>
      </c>
      <c r="M34" s="94"/>
      <c r="N34" s="43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3.5" customHeight="1">
      <c r="A35" s="44"/>
      <c r="B35" s="44"/>
      <c r="C35" s="54"/>
      <c r="D35" s="46" t="s">
        <v>57</v>
      </c>
      <c r="E35" s="51" t="s">
        <v>24</v>
      </c>
      <c r="F35" s="48"/>
      <c r="G35" s="48"/>
      <c r="H35" s="48"/>
      <c r="I35" s="48"/>
      <c r="J35" s="91">
        <v>475580</v>
      </c>
      <c r="K35" s="94"/>
      <c r="L35" s="94"/>
      <c r="M35" s="94"/>
      <c r="N35" s="43" t="s">
        <v>58</v>
      </c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13.5" customHeight="1">
      <c r="A36" s="44"/>
      <c r="B36" s="44"/>
      <c r="C36" s="54"/>
      <c r="D36" s="46"/>
      <c r="E36" s="47" t="s">
        <v>59</v>
      </c>
      <c r="F36" s="48"/>
      <c r="G36" s="48"/>
      <c r="H36" s="48"/>
      <c r="I36" s="48"/>
      <c r="J36" s="91"/>
      <c r="K36" s="94">
        <v>21420</v>
      </c>
      <c r="L36" s="94"/>
      <c r="M36" s="94"/>
      <c r="N36" s="43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3.5" customHeight="1">
      <c r="A37" s="44"/>
      <c r="B37" s="44"/>
      <c r="C37" s="54"/>
      <c r="D37" s="46"/>
      <c r="E37" s="51" t="s">
        <v>27</v>
      </c>
      <c r="F37" s="48"/>
      <c r="G37" s="48"/>
      <c r="H37" s="48"/>
      <c r="I37" s="48"/>
      <c r="J37" s="91"/>
      <c r="K37" s="94">
        <v>230000</v>
      </c>
      <c r="L37" s="94">
        <v>104956</v>
      </c>
      <c r="M37" s="94"/>
      <c r="N37" s="43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3.5" customHeight="1">
      <c r="A38" s="44"/>
      <c r="B38" s="44"/>
      <c r="C38" s="54"/>
      <c r="D38" s="46"/>
      <c r="E38" s="51" t="s">
        <v>48</v>
      </c>
      <c r="F38" s="48"/>
      <c r="G38" s="48"/>
      <c r="H38" s="48"/>
      <c r="I38" s="48"/>
      <c r="J38" s="91"/>
      <c r="K38" s="94">
        <f>70000*1.19</f>
        <v>83300</v>
      </c>
      <c r="L38" s="94"/>
      <c r="M38" s="94"/>
      <c r="N38" s="43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3.5" customHeight="1">
      <c r="A39" s="44"/>
      <c r="B39" s="44"/>
      <c r="C39" s="54"/>
      <c r="D39" s="46"/>
      <c r="E39" s="47" t="s">
        <v>60</v>
      </c>
      <c r="F39" s="48"/>
      <c r="G39" s="48"/>
      <c r="H39" s="48"/>
      <c r="I39" s="48"/>
      <c r="J39" s="91"/>
      <c r="K39" s="94"/>
      <c r="L39" s="94"/>
      <c r="M39" s="94"/>
      <c r="N39" s="43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3.5" customHeight="1">
      <c r="A40" s="44"/>
      <c r="B40" s="44"/>
      <c r="C40" s="54"/>
      <c r="D40" s="46"/>
      <c r="E40" s="47" t="s">
        <v>29</v>
      </c>
      <c r="F40" s="48">
        <f>SUM(F41:F46)</f>
        <v>0</v>
      </c>
      <c r="G40" s="48"/>
      <c r="H40" s="48"/>
      <c r="I40" s="48">
        <f t="shared" ref="I40:M40" si="5">SUM(I41:I46)</f>
        <v>0</v>
      </c>
      <c r="J40" s="86">
        <f t="shared" si="5"/>
        <v>0</v>
      </c>
      <c r="K40" s="87">
        <f t="shared" si="5"/>
        <v>0</v>
      </c>
      <c r="L40" s="87">
        <f t="shared" si="5"/>
        <v>200000</v>
      </c>
      <c r="M40" s="87">
        <f t="shared" si="5"/>
        <v>0</v>
      </c>
      <c r="N40" s="43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3.5" customHeight="1">
      <c r="A41" s="44"/>
      <c r="B41" s="44"/>
      <c r="C41" s="54"/>
      <c r="D41" s="46"/>
      <c r="E41" s="51" t="s">
        <v>30</v>
      </c>
      <c r="F41" s="52">
        <v>0</v>
      </c>
      <c r="G41" s="52"/>
      <c r="H41" s="52"/>
      <c r="I41" s="52">
        <v>0</v>
      </c>
      <c r="J41" s="91"/>
      <c r="K41" s="94"/>
      <c r="L41" s="94">
        <v>200000</v>
      </c>
      <c r="M41" s="94"/>
      <c r="N41" s="43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3.5" customHeight="1">
      <c r="A42" s="44"/>
      <c r="B42" s="44"/>
      <c r="C42" s="54"/>
      <c r="D42" s="46"/>
      <c r="E42" s="51"/>
      <c r="F42" s="52">
        <v>0</v>
      </c>
      <c r="G42" s="52"/>
      <c r="H42" s="52"/>
      <c r="I42" s="52">
        <v>0</v>
      </c>
      <c r="J42" s="91"/>
      <c r="K42" s="94"/>
      <c r="L42" s="94"/>
      <c r="M42" s="94"/>
      <c r="N42" s="43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3.5" customHeight="1">
      <c r="A43" s="44"/>
      <c r="B43" s="44"/>
      <c r="C43" s="54"/>
      <c r="D43" s="46"/>
      <c r="E43" s="51"/>
      <c r="F43" s="52">
        <v>0</v>
      </c>
      <c r="G43" s="52"/>
      <c r="H43" s="52">
        <v>0</v>
      </c>
      <c r="I43" s="52">
        <v>0</v>
      </c>
      <c r="J43" s="91"/>
      <c r="K43" s="94"/>
      <c r="L43" s="94"/>
      <c r="M43" s="94"/>
      <c r="N43" s="43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3.5" customHeight="1">
      <c r="A44" s="44"/>
      <c r="B44" s="44"/>
      <c r="C44" s="54"/>
      <c r="D44" s="46"/>
      <c r="E44" s="51"/>
      <c r="F44" s="52">
        <v>0</v>
      </c>
      <c r="G44" s="52"/>
      <c r="H44" s="52">
        <v>0</v>
      </c>
      <c r="I44" s="52">
        <v>0</v>
      </c>
      <c r="J44" s="91"/>
      <c r="K44" s="94"/>
      <c r="L44" s="94"/>
      <c r="M44" s="94"/>
      <c r="N44" s="43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3.5" customHeight="1">
      <c r="A45" s="44"/>
      <c r="B45" s="44"/>
      <c r="C45" s="54"/>
      <c r="D45" s="46"/>
      <c r="E45" s="51"/>
      <c r="F45" s="52">
        <v>0</v>
      </c>
      <c r="G45" s="52"/>
      <c r="H45" s="52">
        <v>0</v>
      </c>
      <c r="I45" s="52">
        <v>0</v>
      </c>
      <c r="J45" s="91">
        <v>0</v>
      </c>
      <c r="K45" s="94"/>
      <c r="L45" s="94"/>
      <c r="M45" s="94"/>
      <c r="N45" s="43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3.5" customHeight="1">
      <c r="A46" s="37"/>
      <c r="B46" s="37"/>
      <c r="C46" s="58"/>
      <c r="D46" s="61"/>
      <c r="E46" s="62"/>
      <c r="F46" s="52"/>
      <c r="G46" s="52"/>
      <c r="H46" s="52"/>
      <c r="I46" s="52"/>
      <c r="J46" s="91"/>
      <c r="K46" s="94"/>
      <c r="L46" s="94"/>
      <c r="M46" s="94"/>
      <c r="N46" s="6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44"/>
      <c r="B47" s="44"/>
      <c r="C47" s="54"/>
      <c r="D47" s="46"/>
      <c r="E47" s="47" t="s">
        <v>31</v>
      </c>
      <c r="F47" s="48">
        <f>SUM(F48:F53)</f>
        <v>899990</v>
      </c>
      <c r="G47" s="48"/>
      <c r="H47" s="48"/>
      <c r="I47" s="48">
        <f t="shared" ref="I47:M47" si="6">SUM(I48:I53)</f>
        <v>0</v>
      </c>
      <c r="J47" s="86">
        <f t="shared" si="6"/>
        <v>1011702</v>
      </c>
      <c r="K47" s="87">
        <f t="shared" si="6"/>
        <v>400000</v>
      </c>
      <c r="L47" s="87">
        <f t="shared" si="6"/>
        <v>800000</v>
      </c>
      <c r="M47" s="87">
        <f t="shared" si="6"/>
        <v>800000</v>
      </c>
      <c r="N47" s="43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3.5" customHeight="1">
      <c r="A48" s="44"/>
      <c r="B48" s="44"/>
      <c r="C48" s="54"/>
      <c r="D48" s="44" t="s">
        <v>61</v>
      </c>
      <c r="E48" s="51" t="s">
        <v>62</v>
      </c>
      <c r="F48" s="52">
        <v>899990</v>
      </c>
      <c r="G48" s="52"/>
      <c r="H48" s="52">
        <v>0</v>
      </c>
      <c r="I48" s="52">
        <v>0</v>
      </c>
      <c r="J48" s="91">
        <v>1011702</v>
      </c>
      <c r="K48" s="94"/>
      <c r="L48" s="94">
        <v>400000</v>
      </c>
      <c r="M48" s="94">
        <v>400000</v>
      </c>
      <c r="N48" s="43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3.5" customHeight="1">
      <c r="A49" s="44"/>
      <c r="B49" s="44"/>
      <c r="C49" s="54"/>
      <c r="D49" s="46"/>
      <c r="E49" s="51" t="s">
        <v>63</v>
      </c>
      <c r="F49" s="52"/>
      <c r="G49" s="52"/>
      <c r="H49" s="52"/>
      <c r="I49" s="52"/>
      <c r="J49" s="91"/>
      <c r="K49" s="94">
        <v>400000</v>
      </c>
      <c r="L49" s="94">
        <v>400000</v>
      </c>
      <c r="M49" s="94">
        <v>400000</v>
      </c>
      <c r="N49" s="59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3.5" customHeight="1">
      <c r="A50" s="44"/>
      <c r="B50" s="44"/>
      <c r="C50" s="54"/>
      <c r="D50" s="46"/>
      <c r="E50" s="51"/>
      <c r="F50" s="52"/>
      <c r="G50" s="52"/>
      <c r="H50" s="52">
        <v>0</v>
      </c>
      <c r="I50" s="52">
        <v>0</v>
      </c>
      <c r="J50" s="91"/>
      <c r="K50" s="94"/>
      <c r="L50" s="94"/>
      <c r="M50" s="94"/>
      <c r="N50" s="43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3.5" customHeight="1">
      <c r="A51" s="44"/>
      <c r="B51" s="44"/>
      <c r="C51" s="54"/>
      <c r="D51" s="46"/>
      <c r="E51" s="51"/>
      <c r="F51" s="52"/>
      <c r="G51" s="52"/>
      <c r="H51" s="52">
        <v>0</v>
      </c>
      <c r="I51" s="52">
        <v>0</v>
      </c>
      <c r="J51" s="91"/>
      <c r="K51" s="94"/>
      <c r="L51" s="94"/>
      <c r="M51" s="94"/>
      <c r="N51" s="43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3.5" customHeight="1">
      <c r="A52" s="44"/>
      <c r="B52" s="44"/>
      <c r="C52" s="54"/>
      <c r="D52" s="46"/>
      <c r="E52" s="51"/>
      <c r="F52" s="52"/>
      <c r="G52" s="52"/>
      <c r="H52" s="52">
        <v>0</v>
      </c>
      <c r="I52" s="52">
        <v>0</v>
      </c>
      <c r="J52" s="91"/>
      <c r="K52" s="94"/>
      <c r="L52" s="94"/>
      <c r="M52" s="94"/>
      <c r="N52" s="43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3.5" customHeight="1">
      <c r="A53" s="44"/>
      <c r="B53" s="44"/>
      <c r="C53" s="54"/>
      <c r="D53" s="46"/>
      <c r="E53" s="51"/>
      <c r="F53" s="52"/>
      <c r="G53" s="52"/>
      <c r="H53" s="52"/>
      <c r="I53" s="52"/>
      <c r="J53" s="91"/>
      <c r="K53" s="94"/>
      <c r="L53" s="94"/>
      <c r="M53" s="94"/>
      <c r="N53" s="43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3.5" customHeight="1">
      <c r="A54" s="37"/>
      <c r="B54" s="37"/>
      <c r="C54" s="58"/>
      <c r="D54" s="61"/>
      <c r="E54" s="64"/>
      <c r="F54" s="52"/>
      <c r="G54" s="65"/>
      <c r="H54" s="65"/>
      <c r="I54" s="65"/>
      <c r="J54" s="96"/>
      <c r="K54" s="94"/>
      <c r="L54" s="94"/>
      <c r="M54" s="94"/>
      <c r="N54" s="6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66"/>
      <c r="B55" s="66"/>
      <c r="C55" s="67"/>
      <c r="D55" s="68"/>
      <c r="E55" s="69" t="s">
        <v>34</v>
      </c>
      <c r="F55" s="70">
        <f t="shared" ref="F55:M55" si="7">+F16+F25+F40+F47</f>
        <v>899990</v>
      </c>
      <c r="G55" s="70" t="e">
        <f t="shared" si="7"/>
        <v>#REF!</v>
      </c>
      <c r="H55" s="70">
        <f t="shared" si="7"/>
        <v>0</v>
      </c>
      <c r="I55" s="70">
        <f t="shared" si="7"/>
        <v>0</v>
      </c>
      <c r="J55" s="97">
        <f t="shared" si="7"/>
        <v>7726041</v>
      </c>
      <c r="K55" s="98">
        <f t="shared" si="7"/>
        <v>3102902</v>
      </c>
      <c r="L55" s="98">
        <f t="shared" si="7"/>
        <v>19005767</v>
      </c>
      <c r="M55" s="98">
        <f t="shared" si="7"/>
        <v>3138800</v>
      </c>
      <c r="N55" s="70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1:26" ht="13.5" customHeight="1">
      <c r="A56" s="37"/>
      <c r="B56" s="37"/>
      <c r="C56" s="38"/>
      <c r="D56" s="37"/>
      <c r="E56" s="72"/>
      <c r="F56" s="73"/>
      <c r="G56" s="73"/>
      <c r="H56" s="73"/>
      <c r="I56" s="73"/>
      <c r="J56" s="73"/>
      <c r="K56" s="73"/>
      <c r="L56" s="73"/>
      <c r="M56" s="73"/>
      <c r="N56" s="42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37"/>
      <c r="B57" s="37"/>
      <c r="C57" s="38"/>
      <c r="D57" s="37"/>
      <c r="E57" s="72"/>
      <c r="F57" s="73"/>
      <c r="G57" s="73"/>
      <c r="H57" s="73"/>
      <c r="I57" s="73"/>
      <c r="J57" s="73"/>
      <c r="K57" s="73"/>
      <c r="L57" s="73"/>
      <c r="M57" s="73"/>
      <c r="N57" s="42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37"/>
      <c r="B58" s="37"/>
      <c r="C58" s="38"/>
      <c r="D58" s="37"/>
      <c r="E58" s="37"/>
      <c r="F58" s="37"/>
      <c r="G58" s="37"/>
      <c r="H58" s="37"/>
      <c r="I58" s="37"/>
      <c r="J58" s="73"/>
      <c r="K58" s="73"/>
      <c r="L58" s="73"/>
      <c r="M58" s="73"/>
      <c r="N58" s="42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37"/>
      <c r="B59" s="37"/>
      <c r="C59" s="38"/>
      <c r="D59" s="37"/>
      <c r="E59" s="37"/>
      <c r="F59" s="37"/>
      <c r="G59" s="37"/>
      <c r="H59" s="37"/>
      <c r="I59" s="37"/>
      <c r="J59" s="73"/>
      <c r="K59" s="73"/>
      <c r="L59" s="73"/>
      <c r="M59" s="73"/>
      <c r="N59" s="42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37"/>
      <c r="B60" s="37"/>
      <c r="C60" s="38"/>
      <c r="D60" s="37"/>
      <c r="E60" s="74" t="s">
        <v>35</v>
      </c>
      <c r="F60" s="75"/>
      <c r="G60" s="75"/>
      <c r="H60" s="76"/>
      <c r="I60" s="75"/>
      <c r="J60" s="77"/>
      <c r="K60" s="77"/>
      <c r="L60" s="77"/>
      <c r="M60" s="77"/>
      <c r="N60" s="76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37"/>
      <c r="B61" s="37"/>
      <c r="C61" s="38"/>
      <c r="D61" s="37"/>
      <c r="E61" s="38"/>
      <c r="F61" s="37"/>
      <c r="G61" s="37"/>
      <c r="H61" s="42"/>
      <c r="I61" s="37"/>
      <c r="J61" s="73"/>
      <c r="K61" s="73"/>
      <c r="L61" s="73"/>
      <c r="M61" s="73"/>
      <c r="N61" s="42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37"/>
      <c r="B62" s="37"/>
      <c r="C62" s="38"/>
      <c r="D62" s="37"/>
      <c r="E62" s="38"/>
      <c r="F62" s="37"/>
      <c r="G62" s="37"/>
      <c r="H62" s="42"/>
      <c r="I62" s="37"/>
      <c r="J62" s="73"/>
      <c r="K62" s="73"/>
      <c r="L62" s="73"/>
      <c r="M62" s="73"/>
      <c r="N62" s="42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37"/>
      <c r="B63" s="37"/>
      <c r="C63" s="38"/>
      <c r="D63" s="37"/>
      <c r="E63" s="38"/>
      <c r="F63" s="37"/>
      <c r="G63" s="37"/>
      <c r="H63" s="42"/>
      <c r="I63" s="37"/>
      <c r="J63" s="73"/>
      <c r="K63" s="73"/>
      <c r="L63" s="73"/>
      <c r="M63" s="73"/>
      <c r="N63" s="42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37"/>
      <c r="B64" s="37"/>
      <c r="C64" s="38"/>
      <c r="D64" s="37"/>
      <c r="E64" s="38"/>
      <c r="F64" s="37"/>
      <c r="G64" s="37"/>
      <c r="H64" s="42"/>
      <c r="I64" s="37"/>
      <c r="J64" s="73"/>
      <c r="K64" s="73"/>
      <c r="L64" s="73"/>
      <c r="M64" s="73"/>
      <c r="N64" s="42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37"/>
      <c r="B65" s="37"/>
      <c r="C65" s="38"/>
      <c r="D65" s="37"/>
      <c r="E65" s="38"/>
      <c r="F65" s="37"/>
      <c r="G65" s="37"/>
      <c r="H65" s="42"/>
      <c r="I65" s="37"/>
      <c r="J65" s="73"/>
      <c r="K65" s="73"/>
      <c r="L65" s="73"/>
      <c r="M65" s="73"/>
      <c r="N65" s="42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6"/>
      <c r="D66" s="1"/>
      <c r="E66" s="32"/>
      <c r="F66" s="78"/>
      <c r="G66" s="78"/>
      <c r="H66" s="33"/>
      <c r="I66" s="78"/>
      <c r="J66" s="79"/>
      <c r="K66" s="79"/>
      <c r="L66" s="79"/>
      <c r="M66" s="79"/>
      <c r="N66" s="3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6"/>
      <c r="D67" s="1"/>
      <c r="E67" s="1"/>
      <c r="F67" s="1"/>
      <c r="G67" s="1"/>
      <c r="H67" s="1"/>
      <c r="I67" s="1"/>
      <c r="J67" s="1"/>
      <c r="K67" s="1"/>
      <c r="L67" s="1"/>
      <c r="M67" s="1"/>
      <c r="N67" s="28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32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3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N13:N54" xr:uid="{00000000-0009-0000-0000-000002000000}"/>
  <mergeCells count="3">
    <mergeCell ref="N3:N5"/>
    <mergeCell ref="D5:K5"/>
    <mergeCell ref="C7:N7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969"/>
  <sheetViews>
    <sheetView tabSelected="1" zoomScale="110" zoomScaleNormal="110" workbookViewId="0">
      <selection activeCell="B50" sqref="B50:D55"/>
    </sheetView>
  </sheetViews>
  <sheetFormatPr baseColWidth="10" defaultColWidth="14.44140625" defaultRowHeight="15" customHeight="1"/>
  <cols>
    <col min="1" max="1" width="5.6640625" customWidth="1"/>
    <col min="2" max="2" width="67.6640625" customWidth="1"/>
    <col min="3" max="3" width="18.88671875" customWidth="1"/>
    <col min="4" max="4" width="41" customWidth="1"/>
    <col min="5" max="5" width="39.6640625" customWidth="1"/>
    <col min="6" max="25" width="10.6640625" customWidth="1"/>
  </cols>
  <sheetData>
    <row r="1" spans="1:25" ht="14.25" customHeight="1">
      <c r="B1" s="130"/>
      <c r="C1" s="131"/>
      <c r="D1" s="132"/>
    </row>
    <row r="2" spans="1:25" ht="14.25" customHeight="1">
      <c r="B2" s="133"/>
      <c r="C2" s="134"/>
      <c r="D2" s="135"/>
    </row>
    <row r="3" spans="1:25" ht="14.25" customHeight="1">
      <c r="B3" s="133"/>
      <c r="C3" s="134"/>
      <c r="D3" s="135"/>
    </row>
    <row r="4" spans="1:25" ht="14.25" customHeight="1" thickBot="1">
      <c r="B4" s="136"/>
      <c r="C4" s="137"/>
      <c r="D4" s="138"/>
    </row>
    <row r="5" spans="1:25" thickBot="1">
      <c r="B5" s="139"/>
      <c r="C5" s="127"/>
      <c r="D5" s="135"/>
    </row>
    <row r="6" spans="1:25" ht="14.25" customHeight="1" thickBot="1">
      <c r="B6" s="114" t="s">
        <v>89</v>
      </c>
      <c r="C6" s="115" t="s">
        <v>64</v>
      </c>
      <c r="D6" s="116" t="s">
        <v>87</v>
      </c>
    </row>
    <row r="7" spans="1:25" s="143" customFormat="1" ht="14.25" customHeight="1">
      <c r="B7" s="118" t="s">
        <v>151</v>
      </c>
      <c r="C7" s="144">
        <v>685440</v>
      </c>
      <c r="D7" s="120" t="s">
        <v>152</v>
      </c>
    </row>
    <row r="8" spans="1:25" ht="14.25" customHeight="1">
      <c r="A8" s="99"/>
      <c r="B8" s="118" t="s">
        <v>94</v>
      </c>
      <c r="C8" s="119">
        <v>230577</v>
      </c>
      <c r="D8" s="120" t="s">
        <v>96</v>
      </c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</row>
    <row r="9" spans="1:25" ht="14.25" customHeight="1">
      <c r="A9" s="99"/>
      <c r="B9" s="118" t="s">
        <v>94</v>
      </c>
      <c r="C9" s="108">
        <v>104599</v>
      </c>
      <c r="D9" s="110" t="s">
        <v>95</v>
      </c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</row>
    <row r="10" spans="1:25" ht="14.25" customHeight="1">
      <c r="A10" s="99"/>
      <c r="B10" s="118" t="s">
        <v>94</v>
      </c>
      <c r="C10" s="108">
        <v>199538</v>
      </c>
      <c r="D10" s="110" t="s">
        <v>97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</row>
    <row r="11" spans="1:25" ht="14.25" customHeight="1">
      <c r="A11" s="99"/>
      <c r="B11" s="109" t="s">
        <v>98</v>
      </c>
      <c r="C11" s="108">
        <v>2320664</v>
      </c>
      <c r="D11" s="117" t="s">
        <v>99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</row>
    <row r="12" spans="1:25" ht="14.25" customHeight="1">
      <c r="A12" s="99"/>
      <c r="B12" s="109" t="s">
        <v>100</v>
      </c>
      <c r="C12" s="108">
        <v>360000</v>
      </c>
      <c r="D12" s="110" t="s">
        <v>101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</row>
    <row r="13" spans="1:25" ht="14.25" customHeight="1">
      <c r="A13" s="99"/>
      <c r="B13" s="109" t="s">
        <v>100</v>
      </c>
      <c r="C13" s="108">
        <v>140000</v>
      </c>
      <c r="D13" s="110" t="s">
        <v>102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</row>
    <row r="14" spans="1:25" ht="14.25" customHeight="1">
      <c r="A14" s="99"/>
      <c r="B14" s="109" t="s">
        <v>103</v>
      </c>
      <c r="C14" s="108">
        <v>525146</v>
      </c>
      <c r="D14" s="110" t="s">
        <v>104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</row>
    <row r="15" spans="1:25" ht="14.25" customHeight="1">
      <c r="A15" s="99"/>
      <c r="B15" s="109" t="s">
        <v>103</v>
      </c>
      <c r="C15" s="108">
        <v>62624</v>
      </c>
      <c r="D15" s="110" t="s">
        <v>105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</row>
    <row r="16" spans="1:25" ht="14.25" customHeight="1">
      <c r="A16" s="99"/>
      <c r="B16" s="109" t="s">
        <v>103</v>
      </c>
      <c r="C16" s="108">
        <v>196435</v>
      </c>
      <c r="D16" s="111" t="s">
        <v>106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</row>
    <row r="17" spans="1:25" ht="14.25" customHeight="1">
      <c r="A17" s="99"/>
      <c r="B17" s="109" t="s">
        <v>88</v>
      </c>
      <c r="C17" s="108">
        <v>5700269</v>
      </c>
      <c r="D17" s="110" t="s">
        <v>107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</row>
    <row r="18" spans="1:25" ht="14.25" customHeight="1">
      <c r="A18" s="99"/>
      <c r="B18" s="109" t="s">
        <v>108</v>
      </c>
      <c r="C18" s="108">
        <v>13026612</v>
      </c>
      <c r="D18" s="110" t="s">
        <v>109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</row>
    <row r="19" spans="1:25" ht="14.25" customHeight="1">
      <c r="A19" s="99"/>
      <c r="B19" s="109" t="s">
        <v>108</v>
      </c>
      <c r="C19" s="108">
        <v>4876652</v>
      </c>
      <c r="D19" s="110" t="s">
        <v>110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</row>
    <row r="20" spans="1:25" ht="14.25" customHeight="1">
      <c r="A20" s="99"/>
      <c r="B20" s="109" t="s">
        <v>111</v>
      </c>
      <c r="C20" s="108">
        <v>107576</v>
      </c>
      <c r="D20" s="110" t="s">
        <v>112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</row>
    <row r="21" spans="1:25" ht="14.25" customHeight="1">
      <c r="A21" s="99"/>
      <c r="B21" s="109" t="s">
        <v>150</v>
      </c>
      <c r="C21" s="108">
        <v>99938</v>
      </c>
      <c r="D21" s="110" t="s">
        <v>91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</row>
    <row r="22" spans="1:25" ht="14.25" customHeight="1">
      <c r="B22" s="109" t="s">
        <v>113</v>
      </c>
      <c r="C22" s="108">
        <v>200621</v>
      </c>
      <c r="D22" s="110" t="s">
        <v>114</v>
      </c>
      <c r="E22" s="99"/>
    </row>
    <row r="23" spans="1:25" ht="14.25" customHeight="1">
      <c r="B23" s="109" t="s">
        <v>113</v>
      </c>
      <c r="C23" s="108">
        <v>2254040</v>
      </c>
      <c r="D23" s="110" t="s">
        <v>115</v>
      </c>
      <c r="E23" s="99"/>
      <c r="F23" s="99"/>
    </row>
    <row r="24" spans="1:25" ht="14.25" customHeight="1">
      <c r="B24" s="109" t="s">
        <v>113</v>
      </c>
      <c r="C24" s="108">
        <v>443418</v>
      </c>
      <c r="D24" s="110" t="s">
        <v>116</v>
      </c>
      <c r="E24" s="99"/>
      <c r="F24" s="99"/>
    </row>
    <row r="25" spans="1:25" ht="14.25" customHeight="1">
      <c r="B25" s="109" t="s">
        <v>117</v>
      </c>
      <c r="C25" s="108">
        <v>214206</v>
      </c>
      <c r="D25" s="110" t="s">
        <v>118</v>
      </c>
      <c r="E25" s="99"/>
      <c r="F25" s="99"/>
    </row>
    <row r="26" spans="1:25" ht="14.25" customHeight="1">
      <c r="B26" s="109" t="s">
        <v>90</v>
      </c>
      <c r="C26" s="108">
        <v>121590</v>
      </c>
      <c r="D26" s="110" t="s">
        <v>119</v>
      </c>
      <c r="E26" s="99"/>
      <c r="F26" s="99"/>
    </row>
    <row r="27" spans="1:25" ht="14.25" customHeight="1">
      <c r="B27" s="109" t="s">
        <v>120</v>
      </c>
      <c r="C27" s="108">
        <v>328391</v>
      </c>
      <c r="D27" s="110" t="s">
        <v>121</v>
      </c>
      <c r="E27" s="99"/>
      <c r="F27" s="99"/>
    </row>
    <row r="28" spans="1:25" ht="12.75" customHeight="1">
      <c r="A28" s="99"/>
      <c r="B28" s="109" t="s">
        <v>120</v>
      </c>
      <c r="C28" s="108">
        <v>66513</v>
      </c>
      <c r="D28" s="110" t="s">
        <v>122</v>
      </c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</row>
    <row r="29" spans="1:25" ht="14.25" customHeight="1">
      <c r="A29" s="99"/>
      <c r="B29" s="109" t="s">
        <v>120</v>
      </c>
      <c r="C29" s="121">
        <v>19510</v>
      </c>
      <c r="D29" s="110" t="s">
        <v>123</v>
      </c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</row>
    <row r="30" spans="1:25" ht="14.25" customHeight="1">
      <c r="A30" s="99"/>
      <c r="B30" s="109" t="s">
        <v>124</v>
      </c>
      <c r="C30" s="108">
        <v>239787</v>
      </c>
      <c r="D30" s="110" t="s">
        <v>125</v>
      </c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</row>
    <row r="31" spans="1:25" ht="14.25" customHeight="1">
      <c r="A31" s="99"/>
      <c r="B31" s="109" t="s">
        <v>155</v>
      </c>
      <c r="C31" s="108">
        <v>157380</v>
      </c>
      <c r="D31" s="110" t="s">
        <v>156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</row>
    <row r="32" spans="1:25" ht="14.25" customHeight="1">
      <c r="A32" s="99"/>
      <c r="B32" s="109" t="s">
        <v>126</v>
      </c>
      <c r="C32" s="108">
        <v>309611</v>
      </c>
      <c r="D32" s="110" t="s">
        <v>127</v>
      </c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</row>
    <row r="33" spans="1:25" ht="13.2" customHeight="1">
      <c r="A33" s="99"/>
      <c r="B33" s="109" t="s">
        <v>92</v>
      </c>
      <c r="C33" s="108">
        <v>144760</v>
      </c>
      <c r="D33" s="110" t="s">
        <v>93</v>
      </c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</row>
    <row r="34" spans="1:25" ht="12.75" customHeight="1">
      <c r="A34" s="99"/>
      <c r="B34" s="109" t="s">
        <v>128</v>
      </c>
      <c r="C34" s="108">
        <v>56439</v>
      </c>
      <c r="D34" s="110" t="s">
        <v>129</v>
      </c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</row>
    <row r="35" spans="1:25" ht="12.75" customHeight="1">
      <c r="A35" s="99"/>
      <c r="B35" s="109" t="s">
        <v>153</v>
      </c>
      <c r="C35" s="108">
        <v>388552</v>
      </c>
      <c r="D35" s="110" t="s">
        <v>154</v>
      </c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</row>
    <row r="36" spans="1:25" ht="13.5" customHeight="1">
      <c r="A36" s="99"/>
      <c r="B36" s="109" t="s">
        <v>130</v>
      </c>
      <c r="C36" s="108">
        <v>119000</v>
      </c>
      <c r="D36" s="110" t="s">
        <v>131</v>
      </c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</row>
    <row r="37" spans="1:25" ht="13.5" customHeight="1">
      <c r="A37" s="99"/>
      <c r="B37" s="109" t="s">
        <v>132</v>
      </c>
      <c r="C37" s="108">
        <v>1588775</v>
      </c>
      <c r="D37" s="110" t="s">
        <v>133</v>
      </c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</row>
    <row r="38" spans="1:25" ht="13.5" customHeight="1">
      <c r="A38" s="99"/>
      <c r="B38" s="109" t="s">
        <v>134</v>
      </c>
      <c r="C38" s="108">
        <v>862500</v>
      </c>
      <c r="D38" s="110" t="s">
        <v>135</v>
      </c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</row>
    <row r="39" spans="1:25" ht="13.5" customHeight="1">
      <c r="A39" s="99"/>
      <c r="B39" s="109" t="s">
        <v>136</v>
      </c>
      <c r="C39" s="108">
        <v>150000</v>
      </c>
      <c r="D39" s="110" t="s">
        <v>137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</row>
    <row r="40" spans="1:25" ht="13.5" customHeight="1">
      <c r="A40" s="99"/>
      <c r="B40" s="109" t="s">
        <v>138</v>
      </c>
      <c r="C40" s="108">
        <v>1891662</v>
      </c>
      <c r="D40" s="110" t="s">
        <v>139</v>
      </c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</row>
    <row r="41" spans="1:25" ht="13.5" customHeight="1">
      <c r="A41" s="99"/>
      <c r="B41" s="109" t="s">
        <v>140</v>
      </c>
      <c r="C41" s="108">
        <v>118261</v>
      </c>
      <c r="D41" s="110" t="s">
        <v>141</v>
      </c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</row>
    <row r="42" spans="1:25" ht="13.2" customHeight="1">
      <c r="A42" s="99"/>
      <c r="B42" s="109" t="s">
        <v>142</v>
      </c>
      <c r="C42" s="108">
        <v>519059</v>
      </c>
      <c r="D42" s="110" t="s">
        <v>143</v>
      </c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</row>
    <row r="43" spans="1:25" ht="13.2" customHeight="1">
      <c r="A43" s="99"/>
      <c r="B43" s="109" t="s">
        <v>144</v>
      </c>
      <c r="C43" s="108">
        <v>1647000</v>
      </c>
      <c r="D43" s="110" t="s">
        <v>145</v>
      </c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</row>
    <row r="44" spans="1:25" ht="13.2" customHeight="1">
      <c r="A44" s="99"/>
      <c r="B44" s="109" t="s">
        <v>144</v>
      </c>
      <c r="C44" s="108">
        <v>1098000</v>
      </c>
      <c r="D44" s="110" t="s">
        <v>146</v>
      </c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</row>
    <row r="45" spans="1:25" ht="13.2" customHeight="1">
      <c r="A45" s="99"/>
      <c r="B45" s="109" t="s">
        <v>144</v>
      </c>
      <c r="C45" s="108">
        <v>457500</v>
      </c>
      <c r="D45" s="110" t="s">
        <v>147</v>
      </c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</row>
    <row r="46" spans="1:25" ht="13.2" customHeight="1">
      <c r="A46" s="99"/>
      <c r="B46" s="109" t="s">
        <v>148</v>
      </c>
      <c r="C46" s="108">
        <v>1304170</v>
      </c>
      <c r="D46" s="110" t="s">
        <v>149</v>
      </c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</row>
    <row r="47" spans="1:25" ht="13.2" customHeight="1">
      <c r="A47" s="99"/>
      <c r="B47" s="109" t="s">
        <v>148</v>
      </c>
      <c r="C47" s="108">
        <v>1310362</v>
      </c>
      <c r="D47" s="110" t="s">
        <v>157</v>
      </c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</row>
    <row r="48" spans="1:25" ht="14.25" customHeight="1">
      <c r="A48" s="100"/>
      <c r="B48" s="109"/>
      <c r="C48" s="145">
        <v>1909980</v>
      </c>
      <c r="D48" s="110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</row>
    <row r="49" spans="1:4" ht="21">
      <c r="A49" s="101"/>
      <c r="B49" s="112"/>
      <c r="C49" s="107">
        <f>SUM(C7:C48)</f>
        <v>46557157</v>
      </c>
      <c r="D49" s="113"/>
    </row>
    <row r="50" spans="1:4" ht="14.25" customHeight="1">
      <c r="A50" s="101"/>
      <c r="B50" s="140"/>
      <c r="C50" s="141"/>
      <c r="D50" s="142"/>
    </row>
    <row r="51" spans="1:4" ht="14.25" customHeight="1">
      <c r="A51" s="101"/>
      <c r="B51" s="133"/>
      <c r="C51" s="134"/>
      <c r="D51" s="135"/>
    </row>
    <row r="52" spans="1:4" ht="14.25" customHeight="1">
      <c r="A52" s="101"/>
      <c r="B52" s="133"/>
      <c r="C52" s="134"/>
      <c r="D52" s="135"/>
    </row>
    <row r="53" spans="1:4" ht="14.25" customHeight="1">
      <c r="A53" s="101"/>
      <c r="B53" s="133"/>
      <c r="C53" s="134"/>
      <c r="D53" s="135"/>
    </row>
    <row r="54" spans="1:4" ht="14.25" customHeight="1">
      <c r="A54" s="101"/>
      <c r="B54" s="133"/>
      <c r="C54" s="134"/>
      <c r="D54" s="135"/>
    </row>
    <row r="55" spans="1:4" ht="14.25" customHeight="1">
      <c r="A55" s="101"/>
      <c r="B55" s="136"/>
      <c r="C55" s="137"/>
      <c r="D55" s="138"/>
    </row>
    <row r="56" spans="1:4" ht="14.25" customHeight="1">
      <c r="C56" s="102"/>
      <c r="D56" s="102"/>
    </row>
    <row r="57" spans="1:4" ht="14.25" customHeight="1">
      <c r="C57" s="102"/>
      <c r="D57" s="102"/>
    </row>
    <row r="58" spans="1:4" ht="14.25" customHeight="1">
      <c r="B58" s="103"/>
      <c r="C58" s="104"/>
      <c r="D58" s="102"/>
    </row>
    <row r="59" spans="1:4" ht="14.25" customHeight="1">
      <c r="B59" s="103"/>
      <c r="C59" s="102"/>
      <c r="D59" s="102"/>
    </row>
    <row r="60" spans="1:4" ht="14.25" customHeight="1">
      <c r="C60" s="102"/>
      <c r="D60" s="102"/>
    </row>
    <row r="61" spans="1:4" ht="14.25" customHeight="1">
      <c r="C61" s="102"/>
      <c r="D61" s="102"/>
    </row>
    <row r="62" spans="1:4" ht="14.25" customHeight="1">
      <c r="C62" s="102"/>
      <c r="D62" s="102"/>
    </row>
    <row r="63" spans="1:4" ht="14.25" customHeight="1">
      <c r="C63" s="102"/>
      <c r="D63" s="102"/>
    </row>
    <row r="64" spans="1:4" ht="14.25" customHeight="1">
      <c r="C64" s="102"/>
      <c r="D64" s="102"/>
    </row>
    <row r="65" spans="3:4" ht="14.25" customHeight="1">
      <c r="C65" s="102"/>
      <c r="D65" s="102"/>
    </row>
    <row r="66" spans="3:4" ht="14.25" customHeight="1">
      <c r="C66" s="102"/>
      <c r="D66" s="102"/>
    </row>
    <row r="67" spans="3:4" ht="14.25" customHeight="1">
      <c r="C67" s="102"/>
      <c r="D67" s="102"/>
    </row>
    <row r="68" spans="3:4" ht="14.25" customHeight="1">
      <c r="C68" s="102"/>
      <c r="D68" s="102"/>
    </row>
    <row r="69" spans="3:4" ht="14.25" customHeight="1">
      <c r="C69" s="102"/>
      <c r="D69" s="102"/>
    </row>
    <row r="70" spans="3:4" ht="14.25" customHeight="1">
      <c r="C70" s="102"/>
      <c r="D70" s="102"/>
    </row>
    <row r="71" spans="3:4" ht="14.25" customHeight="1">
      <c r="C71" s="102"/>
      <c r="D71" s="102"/>
    </row>
    <row r="72" spans="3:4" ht="14.25" customHeight="1">
      <c r="C72" s="102"/>
      <c r="D72" s="102"/>
    </row>
    <row r="73" spans="3:4" ht="14.25" customHeight="1">
      <c r="C73" s="102"/>
      <c r="D73" s="102"/>
    </row>
    <row r="74" spans="3:4" ht="14.25" customHeight="1">
      <c r="C74" s="102"/>
      <c r="D74" s="102"/>
    </row>
    <row r="75" spans="3:4" ht="14.25" customHeight="1">
      <c r="C75" s="102"/>
      <c r="D75" s="102"/>
    </row>
    <row r="76" spans="3:4" ht="14.25" customHeight="1">
      <c r="C76" s="102"/>
      <c r="D76" s="102"/>
    </row>
    <row r="77" spans="3:4" ht="14.25" customHeight="1">
      <c r="C77" s="102"/>
      <c r="D77" s="102"/>
    </row>
    <row r="78" spans="3:4" ht="14.25" customHeight="1">
      <c r="C78" s="102"/>
      <c r="D78" s="102"/>
    </row>
    <row r="79" spans="3:4" ht="14.25" customHeight="1">
      <c r="C79" s="102"/>
      <c r="D79" s="102"/>
    </row>
    <row r="80" spans="3:4" ht="14.25" customHeight="1">
      <c r="C80" s="102"/>
      <c r="D80" s="102"/>
    </row>
    <row r="81" spans="3:4" ht="14.25" customHeight="1">
      <c r="C81" s="102"/>
      <c r="D81" s="102"/>
    </row>
    <row r="82" spans="3:4" ht="14.25" customHeight="1">
      <c r="C82" s="102"/>
      <c r="D82" s="102"/>
    </row>
    <row r="83" spans="3:4" ht="14.25" customHeight="1">
      <c r="C83" s="102"/>
      <c r="D83" s="102"/>
    </row>
    <row r="84" spans="3:4" ht="14.25" customHeight="1">
      <c r="C84" s="102"/>
      <c r="D84" s="102"/>
    </row>
    <row r="85" spans="3:4" ht="14.25" customHeight="1">
      <c r="C85" s="102"/>
      <c r="D85" s="102"/>
    </row>
    <row r="86" spans="3:4" ht="14.25" customHeight="1">
      <c r="C86" s="102"/>
      <c r="D86" s="102"/>
    </row>
    <row r="87" spans="3:4" ht="14.25" customHeight="1">
      <c r="C87" s="102"/>
      <c r="D87" s="102"/>
    </row>
    <row r="88" spans="3:4" ht="14.25" customHeight="1">
      <c r="C88" s="102"/>
      <c r="D88" s="102"/>
    </row>
    <row r="89" spans="3:4" ht="14.25" customHeight="1">
      <c r="C89" s="102"/>
      <c r="D89" s="102"/>
    </row>
    <row r="90" spans="3:4" ht="14.25" customHeight="1">
      <c r="C90" s="102"/>
      <c r="D90" s="102"/>
    </row>
    <row r="91" spans="3:4" ht="14.25" customHeight="1">
      <c r="C91" s="102"/>
      <c r="D91" s="102"/>
    </row>
    <row r="92" spans="3:4" ht="14.25" customHeight="1">
      <c r="C92" s="102"/>
      <c r="D92" s="102"/>
    </row>
    <row r="93" spans="3:4" ht="14.25" customHeight="1">
      <c r="C93" s="102"/>
      <c r="D93" s="102"/>
    </row>
    <row r="94" spans="3:4" ht="14.25" customHeight="1">
      <c r="C94" s="102"/>
      <c r="D94" s="102"/>
    </row>
    <row r="95" spans="3:4" ht="14.25" customHeight="1">
      <c r="C95" s="102"/>
      <c r="D95" s="102"/>
    </row>
    <row r="96" spans="3:4" ht="14.25" customHeight="1">
      <c r="C96" s="102"/>
      <c r="D96" s="102"/>
    </row>
    <row r="97" spans="3:4" ht="14.25" customHeight="1">
      <c r="C97" s="102"/>
      <c r="D97" s="102"/>
    </row>
    <row r="98" spans="3:4" ht="14.25" customHeight="1">
      <c r="C98" s="102"/>
      <c r="D98" s="102"/>
    </row>
    <row r="99" spans="3:4" ht="14.25" customHeight="1">
      <c r="C99" s="102"/>
      <c r="D99" s="102"/>
    </row>
    <row r="100" spans="3:4" ht="14.25" customHeight="1">
      <c r="C100" s="102"/>
      <c r="D100" s="102"/>
    </row>
    <row r="101" spans="3:4" ht="14.25" customHeight="1">
      <c r="C101" s="102"/>
      <c r="D101" s="102"/>
    </row>
    <row r="102" spans="3:4" ht="14.25" customHeight="1">
      <c r="C102" s="102"/>
      <c r="D102" s="102"/>
    </row>
    <row r="103" spans="3:4" ht="14.25" customHeight="1">
      <c r="C103" s="102"/>
      <c r="D103" s="102"/>
    </row>
    <row r="104" spans="3:4" ht="14.25" customHeight="1">
      <c r="C104" s="102"/>
      <c r="D104" s="102"/>
    </row>
    <row r="105" spans="3:4" ht="14.25" customHeight="1">
      <c r="C105" s="102"/>
      <c r="D105" s="102"/>
    </row>
    <row r="106" spans="3:4" ht="14.25" customHeight="1">
      <c r="C106" s="102"/>
      <c r="D106" s="102"/>
    </row>
    <row r="107" spans="3:4" ht="14.25" customHeight="1">
      <c r="C107" s="102"/>
      <c r="D107" s="102"/>
    </row>
    <row r="108" spans="3:4" ht="14.25" customHeight="1">
      <c r="C108" s="102"/>
      <c r="D108" s="102"/>
    </row>
    <row r="109" spans="3:4" ht="14.25" customHeight="1">
      <c r="C109" s="102"/>
      <c r="D109" s="102"/>
    </row>
    <row r="110" spans="3:4" ht="14.25" customHeight="1">
      <c r="C110" s="102"/>
      <c r="D110" s="102"/>
    </row>
    <row r="111" spans="3:4" ht="14.25" customHeight="1">
      <c r="C111" s="102"/>
      <c r="D111" s="102"/>
    </row>
    <row r="112" spans="3:4" ht="14.25" customHeight="1">
      <c r="C112" s="102"/>
      <c r="D112" s="102"/>
    </row>
    <row r="113" spans="3:4" ht="14.25" customHeight="1">
      <c r="C113" s="102"/>
      <c r="D113" s="102"/>
    </row>
    <row r="114" spans="3:4" ht="14.25" customHeight="1">
      <c r="C114" s="102"/>
      <c r="D114" s="102"/>
    </row>
    <row r="115" spans="3:4" ht="14.25" customHeight="1">
      <c r="C115" s="102"/>
      <c r="D115" s="102"/>
    </row>
    <row r="116" spans="3:4" ht="14.25" customHeight="1">
      <c r="C116" s="102"/>
      <c r="D116" s="102"/>
    </row>
    <row r="117" spans="3:4" ht="14.25" customHeight="1">
      <c r="C117" s="102"/>
      <c r="D117" s="102"/>
    </row>
    <row r="118" spans="3:4" ht="14.25" customHeight="1">
      <c r="C118" s="102"/>
      <c r="D118" s="102"/>
    </row>
    <row r="119" spans="3:4" ht="14.25" customHeight="1">
      <c r="C119" s="102"/>
      <c r="D119" s="102"/>
    </row>
    <row r="120" spans="3:4" ht="14.25" customHeight="1">
      <c r="C120" s="102"/>
      <c r="D120" s="102"/>
    </row>
    <row r="121" spans="3:4" ht="14.25" customHeight="1">
      <c r="C121" s="102"/>
      <c r="D121" s="102"/>
    </row>
    <row r="122" spans="3:4" ht="14.25" customHeight="1">
      <c r="C122" s="102"/>
      <c r="D122" s="102"/>
    </row>
    <row r="123" spans="3:4" ht="14.25" customHeight="1">
      <c r="C123" s="102"/>
      <c r="D123" s="102"/>
    </row>
    <row r="124" spans="3:4" ht="14.25" customHeight="1">
      <c r="C124" s="102"/>
      <c r="D124" s="102"/>
    </row>
    <row r="125" spans="3:4" ht="14.25" customHeight="1">
      <c r="C125" s="102"/>
      <c r="D125" s="102"/>
    </row>
    <row r="126" spans="3:4" ht="14.25" customHeight="1">
      <c r="C126" s="102"/>
      <c r="D126" s="102"/>
    </row>
    <row r="127" spans="3:4" ht="14.25" customHeight="1">
      <c r="C127" s="102"/>
      <c r="D127" s="102"/>
    </row>
    <row r="128" spans="3:4" ht="14.25" customHeight="1">
      <c r="C128" s="102"/>
      <c r="D128" s="102"/>
    </row>
    <row r="129" spans="3:4" ht="14.25" customHeight="1">
      <c r="C129" s="102"/>
      <c r="D129" s="102"/>
    </row>
    <row r="130" spans="3:4" ht="14.25" customHeight="1">
      <c r="C130" s="102"/>
      <c r="D130" s="102"/>
    </row>
    <row r="131" spans="3:4" ht="14.25" customHeight="1">
      <c r="C131" s="102"/>
      <c r="D131" s="102"/>
    </row>
    <row r="132" spans="3:4" ht="14.25" customHeight="1">
      <c r="C132" s="102"/>
      <c r="D132" s="102"/>
    </row>
    <row r="133" spans="3:4" ht="14.25" customHeight="1">
      <c r="C133" s="102"/>
      <c r="D133" s="102"/>
    </row>
    <row r="134" spans="3:4" ht="14.25" customHeight="1">
      <c r="C134" s="102"/>
      <c r="D134" s="102"/>
    </row>
    <row r="135" spans="3:4" ht="14.25" customHeight="1">
      <c r="C135" s="102"/>
      <c r="D135" s="102"/>
    </row>
    <row r="136" spans="3:4" ht="14.25" customHeight="1">
      <c r="C136" s="102"/>
      <c r="D136" s="102"/>
    </row>
    <row r="137" spans="3:4" ht="14.25" customHeight="1">
      <c r="C137" s="102"/>
      <c r="D137" s="102"/>
    </row>
    <row r="138" spans="3:4" ht="14.25" customHeight="1">
      <c r="C138" s="102"/>
      <c r="D138" s="102"/>
    </row>
    <row r="139" spans="3:4" ht="14.25" customHeight="1">
      <c r="C139" s="102"/>
      <c r="D139" s="102"/>
    </row>
    <row r="140" spans="3:4" ht="14.25" customHeight="1">
      <c r="C140" s="102"/>
      <c r="D140" s="102"/>
    </row>
    <row r="141" spans="3:4" ht="14.25" customHeight="1">
      <c r="C141" s="102"/>
      <c r="D141" s="102"/>
    </row>
    <row r="142" spans="3:4" ht="14.25" customHeight="1">
      <c r="C142" s="102"/>
      <c r="D142" s="102"/>
    </row>
    <row r="143" spans="3:4" ht="14.25" customHeight="1">
      <c r="C143" s="102"/>
      <c r="D143" s="102"/>
    </row>
    <row r="144" spans="3:4" ht="14.25" customHeight="1">
      <c r="C144" s="102"/>
      <c r="D144" s="102"/>
    </row>
    <row r="145" spans="3:4" ht="14.25" customHeight="1">
      <c r="C145" s="102"/>
      <c r="D145" s="102"/>
    </row>
    <row r="146" spans="3:4" ht="14.25" customHeight="1">
      <c r="C146" s="102"/>
      <c r="D146" s="102"/>
    </row>
    <row r="147" spans="3:4" ht="14.25" customHeight="1">
      <c r="C147" s="102"/>
      <c r="D147" s="102"/>
    </row>
    <row r="148" spans="3:4" ht="14.25" customHeight="1">
      <c r="C148" s="102"/>
      <c r="D148" s="102"/>
    </row>
    <row r="149" spans="3:4" ht="14.25" customHeight="1">
      <c r="C149" s="102"/>
      <c r="D149" s="102"/>
    </row>
    <row r="150" spans="3:4" ht="14.25" customHeight="1">
      <c r="C150" s="102"/>
      <c r="D150" s="102"/>
    </row>
    <row r="151" spans="3:4" ht="14.25" customHeight="1">
      <c r="C151" s="102"/>
      <c r="D151" s="102"/>
    </row>
    <row r="152" spans="3:4" ht="14.25" customHeight="1">
      <c r="C152" s="102"/>
      <c r="D152" s="102"/>
    </row>
    <row r="153" spans="3:4" ht="14.25" customHeight="1">
      <c r="C153" s="102"/>
      <c r="D153" s="102"/>
    </row>
    <row r="154" spans="3:4" ht="14.25" customHeight="1">
      <c r="C154" s="102"/>
      <c r="D154" s="102"/>
    </row>
    <row r="155" spans="3:4" ht="14.25" customHeight="1">
      <c r="C155" s="102"/>
      <c r="D155" s="102"/>
    </row>
    <row r="156" spans="3:4" ht="14.25" customHeight="1">
      <c r="C156" s="102"/>
      <c r="D156" s="102"/>
    </row>
    <row r="157" spans="3:4" ht="14.25" customHeight="1">
      <c r="C157" s="102"/>
      <c r="D157" s="102"/>
    </row>
    <row r="158" spans="3:4" ht="14.25" customHeight="1">
      <c r="C158" s="102"/>
      <c r="D158" s="102"/>
    </row>
    <row r="159" spans="3:4" ht="14.25" customHeight="1">
      <c r="C159" s="102"/>
      <c r="D159" s="102"/>
    </row>
    <row r="160" spans="3:4" ht="14.25" customHeight="1">
      <c r="C160" s="102"/>
      <c r="D160" s="102"/>
    </row>
    <row r="161" spans="3:4" ht="14.25" customHeight="1">
      <c r="C161" s="102"/>
      <c r="D161" s="102"/>
    </row>
    <row r="162" spans="3:4" ht="14.25" customHeight="1">
      <c r="C162" s="102"/>
      <c r="D162" s="102"/>
    </row>
    <row r="163" spans="3:4" ht="14.25" customHeight="1">
      <c r="C163" s="102"/>
      <c r="D163" s="102"/>
    </row>
    <row r="164" spans="3:4" ht="14.25" customHeight="1">
      <c r="C164" s="102"/>
      <c r="D164" s="102"/>
    </row>
    <row r="165" spans="3:4" ht="14.25" customHeight="1">
      <c r="C165" s="102"/>
      <c r="D165" s="102"/>
    </row>
    <row r="166" spans="3:4" ht="14.25" customHeight="1">
      <c r="C166" s="102"/>
      <c r="D166" s="102"/>
    </row>
    <row r="167" spans="3:4" ht="14.25" customHeight="1">
      <c r="C167" s="102"/>
      <c r="D167" s="102"/>
    </row>
    <row r="168" spans="3:4" ht="14.25" customHeight="1">
      <c r="C168" s="102"/>
      <c r="D168" s="102"/>
    </row>
    <row r="169" spans="3:4" ht="14.25" customHeight="1">
      <c r="C169" s="102"/>
      <c r="D169" s="102"/>
    </row>
    <row r="170" spans="3:4" ht="14.25" customHeight="1">
      <c r="C170" s="102"/>
      <c r="D170" s="102"/>
    </row>
    <row r="171" spans="3:4" ht="14.25" customHeight="1">
      <c r="C171" s="102"/>
      <c r="D171" s="102"/>
    </row>
    <row r="172" spans="3:4" ht="14.25" customHeight="1">
      <c r="C172" s="102"/>
      <c r="D172" s="102"/>
    </row>
    <row r="173" spans="3:4" ht="14.25" customHeight="1">
      <c r="C173" s="102"/>
      <c r="D173" s="102"/>
    </row>
    <row r="174" spans="3:4" ht="14.25" customHeight="1">
      <c r="C174" s="102"/>
      <c r="D174" s="102"/>
    </row>
    <row r="175" spans="3:4" ht="14.25" customHeight="1">
      <c r="C175" s="102"/>
      <c r="D175" s="102"/>
    </row>
    <row r="176" spans="3:4" ht="14.25" customHeight="1">
      <c r="C176" s="102"/>
      <c r="D176" s="102"/>
    </row>
    <row r="177" spans="3:4" ht="14.25" customHeight="1">
      <c r="C177" s="102"/>
      <c r="D177" s="102"/>
    </row>
    <row r="178" spans="3:4" ht="14.25" customHeight="1">
      <c r="C178" s="102"/>
      <c r="D178" s="102"/>
    </row>
    <row r="179" spans="3:4" ht="14.25" customHeight="1">
      <c r="C179" s="102"/>
      <c r="D179" s="102"/>
    </row>
    <row r="180" spans="3:4" ht="14.25" customHeight="1">
      <c r="C180" s="102"/>
      <c r="D180" s="102"/>
    </row>
    <row r="181" spans="3:4" ht="14.25" customHeight="1">
      <c r="C181" s="102"/>
      <c r="D181" s="102"/>
    </row>
    <row r="182" spans="3:4" ht="14.25" customHeight="1">
      <c r="C182" s="102"/>
      <c r="D182" s="102"/>
    </row>
    <row r="183" spans="3:4" ht="14.25" customHeight="1">
      <c r="C183" s="102"/>
      <c r="D183" s="102"/>
    </row>
    <row r="184" spans="3:4" ht="14.25" customHeight="1">
      <c r="C184" s="102"/>
      <c r="D184" s="102"/>
    </row>
    <row r="185" spans="3:4" ht="14.25" customHeight="1">
      <c r="C185" s="102"/>
      <c r="D185" s="102"/>
    </row>
    <row r="186" spans="3:4" ht="14.25" customHeight="1">
      <c r="C186" s="102"/>
      <c r="D186" s="102"/>
    </row>
    <row r="187" spans="3:4" ht="14.25" customHeight="1">
      <c r="C187" s="102"/>
      <c r="D187" s="102"/>
    </row>
    <row r="188" spans="3:4" ht="14.25" customHeight="1">
      <c r="C188" s="102"/>
      <c r="D188" s="102"/>
    </row>
    <row r="189" spans="3:4" ht="14.25" customHeight="1">
      <c r="C189" s="102"/>
      <c r="D189" s="102"/>
    </row>
    <row r="190" spans="3:4" ht="14.25" customHeight="1">
      <c r="C190" s="102"/>
      <c r="D190" s="102"/>
    </row>
    <row r="191" spans="3:4" ht="14.25" customHeight="1">
      <c r="C191" s="102"/>
      <c r="D191" s="102"/>
    </row>
    <row r="192" spans="3:4" ht="14.25" customHeight="1">
      <c r="C192" s="102"/>
      <c r="D192" s="102"/>
    </row>
    <row r="193" spans="3:4" ht="14.25" customHeight="1">
      <c r="C193" s="102"/>
      <c r="D193" s="102"/>
    </row>
    <row r="194" spans="3:4" ht="14.25" customHeight="1">
      <c r="C194" s="102"/>
      <c r="D194" s="102"/>
    </row>
    <row r="195" spans="3:4" ht="14.25" customHeight="1">
      <c r="C195" s="102"/>
      <c r="D195" s="102"/>
    </row>
    <row r="196" spans="3:4" ht="14.25" customHeight="1">
      <c r="C196" s="102"/>
      <c r="D196" s="102"/>
    </row>
    <row r="197" spans="3:4" ht="14.25" customHeight="1">
      <c r="C197" s="102"/>
      <c r="D197" s="102"/>
    </row>
    <row r="198" spans="3:4" ht="14.25" customHeight="1">
      <c r="C198" s="102"/>
      <c r="D198" s="102"/>
    </row>
    <row r="199" spans="3:4" ht="14.25" customHeight="1">
      <c r="C199" s="102"/>
      <c r="D199" s="102"/>
    </row>
    <row r="200" spans="3:4" ht="14.25" customHeight="1">
      <c r="C200" s="102"/>
      <c r="D200" s="102"/>
    </row>
    <row r="201" spans="3:4" ht="14.25" customHeight="1">
      <c r="C201" s="102"/>
      <c r="D201" s="102"/>
    </row>
    <row r="202" spans="3:4" ht="14.25" customHeight="1">
      <c r="C202" s="102"/>
      <c r="D202" s="102"/>
    </row>
    <row r="203" spans="3:4" ht="14.25" customHeight="1">
      <c r="C203" s="102"/>
      <c r="D203" s="102"/>
    </row>
    <row r="204" spans="3:4" ht="14.25" customHeight="1">
      <c r="C204" s="102"/>
      <c r="D204" s="102"/>
    </row>
    <row r="205" spans="3:4" ht="14.25" customHeight="1">
      <c r="C205" s="102"/>
      <c r="D205" s="102"/>
    </row>
    <row r="206" spans="3:4" ht="14.25" customHeight="1">
      <c r="C206" s="102"/>
      <c r="D206" s="102"/>
    </row>
    <row r="207" spans="3:4" ht="14.25" customHeight="1">
      <c r="C207" s="102"/>
      <c r="D207" s="102"/>
    </row>
    <row r="208" spans="3:4" ht="14.25" customHeight="1">
      <c r="C208" s="102"/>
      <c r="D208" s="102"/>
    </row>
    <row r="209" spans="3:4" ht="14.25" customHeight="1">
      <c r="C209" s="102"/>
      <c r="D209" s="102"/>
    </row>
    <row r="210" spans="3:4" ht="14.25" customHeight="1">
      <c r="C210" s="102"/>
      <c r="D210" s="102"/>
    </row>
    <row r="211" spans="3:4" ht="14.25" customHeight="1">
      <c r="C211" s="102"/>
      <c r="D211" s="102"/>
    </row>
    <row r="212" spans="3:4" ht="14.25" customHeight="1">
      <c r="C212" s="102"/>
      <c r="D212" s="102"/>
    </row>
    <row r="213" spans="3:4" ht="14.25" customHeight="1">
      <c r="C213" s="102"/>
      <c r="D213" s="102"/>
    </row>
    <row r="214" spans="3:4" ht="14.25" customHeight="1">
      <c r="C214" s="102"/>
      <c r="D214" s="102"/>
    </row>
    <row r="215" spans="3:4" ht="14.25" customHeight="1">
      <c r="C215" s="102"/>
      <c r="D215" s="102"/>
    </row>
    <row r="216" spans="3:4" ht="14.25" customHeight="1">
      <c r="C216" s="102"/>
      <c r="D216" s="102"/>
    </row>
    <row r="217" spans="3:4" ht="14.25" customHeight="1">
      <c r="C217" s="102"/>
      <c r="D217" s="102"/>
    </row>
    <row r="218" spans="3:4" ht="14.25" customHeight="1">
      <c r="C218" s="102"/>
      <c r="D218" s="102"/>
    </row>
    <row r="219" spans="3:4" ht="14.25" customHeight="1">
      <c r="C219" s="102"/>
      <c r="D219" s="102"/>
    </row>
    <row r="220" spans="3:4" ht="14.25" customHeight="1">
      <c r="C220" s="102"/>
      <c r="D220" s="102"/>
    </row>
    <row r="221" spans="3:4" ht="14.25" customHeight="1">
      <c r="C221" s="102"/>
      <c r="D221" s="102"/>
    </row>
    <row r="222" spans="3:4" ht="14.25" customHeight="1">
      <c r="C222" s="102"/>
      <c r="D222" s="102"/>
    </row>
    <row r="223" spans="3:4" ht="14.25" customHeight="1">
      <c r="C223" s="102"/>
      <c r="D223" s="102"/>
    </row>
    <row r="224" spans="3:4" ht="14.25" customHeight="1">
      <c r="C224" s="102"/>
      <c r="D224" s="102"/>
    </row>
    <row r="225" spans="3:4" ht="14.25" customHeight="1">
      <c r="C225" s="102"/>
      <c r="D225" s="102"/>
    </row>
    <row r="226" spans="3:4" ht="14.25" customHeight="1">
      <c r="C226" s="102"/>
      <c r="D226" s="102"/>
    </row>
    <row r="227" spans="3:4" ht="14.25" customHeight="1">
      <c r="C227" s="102"/>
      <c r="D227" s="102"/>
    </row>
    <row r="228" spans="3:4" ht="14.25" customHeight="1">
      <c r="C228" s="102"/>
      <c r="D228" s="102"/>
    </row>
    <row r="229" spans="3:4" ht="14.25" customHeight="1">
      <c r="C229" s="102"/>
      <c r="D229" s="102"/>
    </row>
    <row r="230" spans="3:4" ht="14.25" customHeight="1">
      <c r="C230" s="102"/>
      <c r="D230" s="102"/>
    </row>
    <row r="231" spans="3:4" ht="14.25" customHeight="1">
      <c r="C231" s="102"/>
      <c r="D231" s="102"/>
    </row>
    <row r="232" spans="3:4" ht="14.25" customHeight="1">
      <c r="C232" s="102"/>
      <c r="D232" s="102"/>
    </row>
    <row r="233" spans="3:4" ht="14.25" customHeight="1">
      <c r="C233" s="102"/>
      <c r="D233" s="102"/>
    </row>
    <row r="234" spans="3:4" ht="14.25" customHeight="1">
      <c r="C234" s="102"/>
      <c r="D234" s="102"/>
    </row>
    <row r="235" spans="3:4" ht="14.25" customHeight="1">
      <c r="C235" s="102"/>
      <c r="D235" s="102"/>
    </row>
    <row r="236" spans="3:4" ht="14.25" customHeight="1">
      <c r="C236" s="102"/>
      <c r="D236" s="102"/>
    </row>
    <row r="237" spans="3:4" ht="14.25" customHeight="1">
      <c r="C237" s="102"/>
      <c r="D237" s="102"/>
    </row>
    <row r="238" spans="3:4" ht="14.25" customHeight="1">
      <c r="C238" s="102"/>
      <c r="D238" s="102"/>
    </row>
    <row r="239" spans="3:4" ht="14.25" customHeight="1">
      <c r="C239" s="102"/>
      <c r="D239" s="102"/>
    </row>
    <row r="240" spans="3:4" ht="14.25" customHeight="1">
      <c r="C240" s="102"/>
      <c r="D240" s="102"/>
    </row>
    <row r="241" spans="3:4" ht="14.25" customHeight="1">
      <c r="C241" s="102"/>
      <c r="D241" s="102"/>
    </row>
    <row r="242" spans="3:4" ht="14.25" customHeight="1">
      <c r="C242" s="102"/>
      <c r="D242" s="102"/>
    </row>
    <row r="243" spans="3:4" ht="14.25" customHeight="1">
      <c r="C243" s="102"/>
      <c r="D243" s="102"/>
    </row>
    <row r="244" spans="3:4" ht="14.25" customHeight="1">
      <c r="C244" s="102"/>
      <c r="D244" s="102"/>
    </row>
    <row r="245" spans="3:4" ht="14.25" customHeight="1">
      <c r="C245" s="102"/>
      <c r="D245" s="102"/>
    </row>
    <row r="246" spans="3:4" ht="14.25" customHeight="1">
      <c r="C246" s="102"/>
      <c r="D246" s="102"/>
    </row>
    <row r="247" spans="3:4" ht="14.25" customHeight="1">
      <c r="C247" s="102"/>
      <c r="D247" s="102"/>
    </row>
    <row r="248" spans="3:4" ht="14.25" customHeight="1">
      <c r="C248" s="102"/>
      <c r="D248" s="102"/>
    </row>
    <row r="249" spans="3:4" ht="14.25" customHeight="1">
      <c r="C249" s="102"/>
      <c r="D249" s="102"/>
    </row>
    <row r="250" spans="3:4" ht="14.25" customHeight="1">
      <c r="C250" s="102"/>
      <c r="D250" s="102"/>
    </row>
    <row r="251" spans="3:4" ht="14.25" customHeight="1">
      <c r="C251" s="102"/>
      <c r="D251" s="102"/>
    </row>
    <row r="252" spans="3:4" ht="14.25" customHeight="1">
      <c r="C252" s="102"/>
      <c r="D252" s="102"/>
    </row>
    <row r="253" spans="3:4" ht="14.25" customHeight="1">
      <c r="C253" s="102"/>
      <c r="D253" s="102"/>
    </row>
    <row r="254" spans="3:4" ht="14.25" customHeight="1">
      <c r="C254" s="102"/>
      <c r="D254" s="102"/>
    </row>
    <row r="255" spans="3:4" ht="14.25" customHeight="1">
      <c r="C255" s="102"/>
      <c r="D255" s="102"/>
    </row>
    <row r="256" spans="3:4" ht="14.25" customHeight="1">
      <c r="C256" s="102"/>
      <c r="D256" s="102"/>
    </row>
    <row r="257" spans="3:4" ht="14.25" customHeight="1">
      <c r="C257" s="102"/>
      <c r="D257" s="102"/>
    </row>
    <row r="258" spans="3:4" ht="14.25" customHeight="1">
      <c r="C258" s="102"/>
      <c r="D258" s="102"/>
    </row>
    <row r="259" spans="3:4" ht="14.25" customHeight="1">
      <c r="C259" s="102"/>
      <c r="D259" s="102"/>
    </row>
    <row r="260" spans="3:4" ht="14.25" customHeight="1">
      <c r="C260" s="102"/>
      <c r="D260" s="102"/>
    </row>
    <row r="261" spans="3:4" ht="14.25" customHeight="1">
      <c r="C261" s="102"/>
      <c r="D261" s="102"/>
    </row>
    <row r="262" spans="3:4" ht="14.25" customHeight="1">
      <c r="C262" s="102"/>
      <c r="D262" s="102"/>
    </row>
    <row r="263" spans="3:4" ht="14.25" customHeight="1">
      <c r="C263" s="102"/>
      <c r="D263" s="102"/>
    </row>
    <row r="264" spans="3:4" ht="14.25" customHeight="1">
      <c r="C264" s="102"/>
      <c r="D264" s="102"/>
    </row>
    <row r="265" spans="3:4" ht="14.25" customHeight="1">
      <c r="C265" s="102"/>
      <c r="D265" s="102"/>
    </row>
    <row r="266" spans="3:4" ht="14.25" customHeight="1">
      <c r="C266" s="102"/>
      <c r="D266" s="102"/>
    </row>
    <row r="267" spans="3:4" ht="14.25" customHeight="1">
      <c r="C267" s="102"/>
      <c r="D267" s="102"/>
    </row>
    <row r="268" spans="3:4" ht="14.25" customHeight="1">
      <c r="C268" s="102"/>
      <c r="D268" s="102"/>
    </row>
    <row r="269" spans="3:4" ht="14.25" customHeight="1">
      <c r="C269" s="102"/>
      <c r="D269" s="102"/>
    </row>
    <row r="270" spans="3:4" ht="14.25" customHeight="1">
      <c r="C270" s="102"/>
      <c r="D270" s="102"/>
    </row>
    <row r="271" spans="3:4" ht="14.25" customHeight="1">
      <c r="C271" s="102"/>
      <c r="D271" s="102"/>
    </row>
    <row r="272" spans="3:4" ht="14.25" customHeight="1">
      <c r="C272" s="102"/>
      <c r="D272" s="102"/>
    </row>
    <row r="273" spans="3:4" ht="14.25" customHeight="1">
      <c r="C273" s="102"/>
      <c r="D273" s="102"/>
    </row>
    <row r="274" spans="3:4" ht="14.25" customHeight="1">
      <c r="C274" s="102"/>
      <c r="D274" s="102"/>
    </row>
    <row r="275" spans="3:4" ht="14.25" customHeight="1">
      <c r="C275" s="102"/>
      <c r="D275" s="102"/>
    </row>
    <row r="276" spans="3:4" ht="14.25" customHeight="1">
      <c r="C276" s="102"/>
      <c r="D276" s="102"/>
    </row>
    <row r="277" spans="3:4" ht="14.25" customHeight="1">
      <c r="C277" s="102"/>
      <c r="D277" s="102"/>
    </row>
    <row r="278" spans="3:4" ht="14.25" customHeight="1">
      <c r="C278" s="102"/>
      <c r="D278" s="102"/>
    </row>
    <row r="279" spans="3:4" ht="14.25" customHeight="1">
      <c r="C279" s="102"/>
      <c r="D279" s="102"/>
    </row>
    <row r="280" spans="3:4" ht="14.25" customHeight="1">
      <c r="C280" s="102"/>
      <c r="D280" s="102"/>
    </row>
    <row r="281" spans="3:4" ht="14.25" customHeight="1">
      <c r="C281" s="102"/>
      <c r="D281" s="102"/>
    </row>
    <row r="282" spans="3:4" ht="14.25" customHeight="1">
      <c r="C282" s="102"/>
      <c r="D282" s="102"/>
    </row>
    <row r="283" spans="3:4" ht="14.25" customHeight="1">
      <c r="C283" s="102"/>
      <c r="D283" s="102"/>
    </row>
    <row r="284" spans="3:4" ht="14.25" customHeight="1">
      <c r="C284" s="102"/>
      <c r="D284" s="102"/>
    </row>
    <row r="285" spans="3:4" ht="14.25" customHeight="1">
      <c r="C285" s="102"/>
      <c r="D285" s="102"/>
    </row>
    <row r="286" spans="3:4" ht="14.25" customHeight="1">
      <c r="C286" s="102"/>
      <c r="D286" s="102"/>
    </row>
    <row r="287" spans="3:4" ht="14.25" customHeight="1">
      <c r="C287" s="102"/>
      <c r="D287" s="102"/>
    </row>
    <row r="288" spans="3:4" ht="14.25" customHeight="1">
      <c r="C288" s="102"/>
      <c r="D288" s="102"/>
    </row>
    <row r="289" spans="3:4" ht="14.25" customHeight="1">
      <c r="C289" s="102"/>
      <c r="D289" s="102"/>
    </row>
    <row r="290" spans="3:4" ht="14.25" customHeight="1">
      <c r="C290" s="102"/>
      <c r="D290" s="102"/>
    </row>
    <row r="291" spans="3:4" ht="14.25" customHeight="1">
      <c r="C291" s="102"/>
      <c r="D291" s="102"/>
    </row>
    <row r="292" spans="3:4" ht="14.25" customHeight="1">
      <c r="C292" s="102"/>
      <c r="D292" s="102"/>
    </row>
    <row r="293" spans="3:4" ht="14.25" customHeight="1">
      <c r="C293" s="102"/>
      <c r="D293" s="102"/>
    </row>
    <row r="294" spans="3:4" ht="14.25" customHeight="1">
      <c r="C294" s="102"/>
      <c r="D294" s="102"/>
    </row>
    <row r="295" spans="3:4" ht="14.25" customHeight="1">
      <c r="C295" s="102"/>
      <c r="D295" s="102"/>
    </row>
    <row r="296" spans="3:4" ht="14.25" customHeight="1">
      <c r="C296" s="102"/>
      <c r="D296" s="102"/>
    </row>
    <row r="297" spans="3:4" ht="14.25" customHeight="1">
      <c r="C297" s="102"/>
      <c r="D297" s="102"/>
    </row>
    <row r="298" spans="3:4" ht="14.25" customHeight="1">
      <c r="C298" s="102"/>
      <c r="D298" s="102"/>
    </row>
    <row r="299" spans="3:4" ht="14.25" customHeight="1">
      <c r="C299" s="102"/>
      <c r="D299" s="102"/>
    </row>
    <row r="300" spans="3:4" ht="14.25" customHeight="1">
      <c r="C300" s="102"/>
      <c r="D300" s="102"/>
    </row>
    <row r="301" spans="3:4" ht="14.25" customHeight="1">
      <c r="C301" s="102"/>
      <c r="D301" s="102"/>
    </row>
    <row r="302" spans="3:4" ht="14.25" customHeight="1">
      <c r="C302" s="102"/>
      <c r="D302" s="102"/>
    </row>
    <row r="303" spans="3:4" ht="14.25" customHeight="1">
      <c r="C303" s="102"/>
      <c r="D303" s="102"/>
    </row>
    <row r="304" spans="3:4" ht="14.25" customHeight="1">
      <c r="C304" s="102"/>
      <c r="D304" s="102"/>
    </row>
    <row r="305" spans="3:4" ht="14.25" customHeight="1">
      <c r="C305" s="102"/>
      <c r="D305" s="102"/>
    </row>
    <row r="306" spans="3:4" ht="14.25" customHeight="1">
      <c r="C306" s="102"/>
      <c r="D306" s="102"/>
    </row>
    <row r="307" spans="3:4" ht="14.25" customHeight="1">
      <c r="C307" s="102"/>
      <c r="D307" s="102"/>
    </row>
    <row r="308" spans="3:4" ht="14.25" customHeight="1">
      <c r="C308" s="102"/>
      <c r="D308" s="102"/>
    </row>
    <row r="309" spans="3:4" ht="14.25" customHeight="1">
      <c r="C309" s="102"/>
      <c r="D309" s="102"/>
    </row>
    <row r="310" spans="3:4" ht="14.25" customHeight="1">
      <c r="C310" s="102"/>
      <c r="D310" s="102"/>
    </row>
    <row r="311" spans="3:4" ht="14.25" customHeight="1">
      <c r="C311" s="102"/>
      <c r="D311" s="102"/>
    </row>
    <row r="312" spans="3:4" ht="14.25" customHeight="1">
      <c r="C312" s="102"/>
      <c r="D312" s="102"/>
    </row>
    <row r="313" spans="3:4" ht="14.25" customHeight="1">
      <c r="C313" s="102"/>
      <c r="D313" s="102"/>
    </row>
    <row r="314" spans="3:4" ht="14.25" customHeight="1">
      <c r="C314" s="102"/>
      <c r="D314" s="102"/>
    </row>
    <row r="315" spans="3:4" ht="14.25" customHeight="1">
      <c r="C315" s="102"/>
      <c r="D315" s="102"/>
    </row>
    <row r="316" spans="3:4" ht="14.25" customHeight="1">
      <c r="C316" s="102"/>
      <c r="D316" s="102"/>
    </row>
    <row r="317" spans="3:4" ht="14.25" customHeight="1">
      <c r="C317" s="102"/>
      <c r="D317" s="102"/>
    </row>
    <row r="318" spans="3:4" ht="14.25" customHeight="1">
      <c r="C318" s="102"/>
      <c r="D318" s="102"/>
    </row>
    <row r="319" spans="3:4" ht="14.25" customHeight="1">
      <c r="C319" s="102"/>
      <c r="D319" s="102"/>
    </row>
    <row r="320" spans="3:4" ht="14.25" customHeight="1">
      <c r="C320" s="102"/>
      <c r="D320" s="102"/>
    </row>
    <row r="321" spans="3:4" ht="14.25" customHeight="1">
      <c r="C321" s="102"/>
      <c r="D321" s="102"/>
    </row>
    <row r="322" spans="3:4" ht="14.25" customHeight="1">
      <c r="C322" s="102"/>
      <c r="D322" s="102"/>
    </row>
    <row r="323" spans="3:4" ht="14.25" customHeight="1">
      <c r="C323" s="102"/>
      <c r="D323" s="102"/>
    </row>
    <row r="324" spans="3:4" ht="14.25" customHeight="1">
      <c r="C324" s="102"/>
      <c r="D324" s="102"/>
    </row>
    <row r="325" spans="3:4" ht="14.25" customHeight="1">
      <c r="C325" s="102"/>
      <c r="D325" s="102"/>
    </row>
    <row r="326" spans="3:4" ht="14.25" customHeight="1">
      <c r="C326" s="102"/>
      <c r="D326" s="102"/>
    </row>
    <row r="327" spans="3:4" ht="14.25" customHeight="1">
      <c r="C327" s="102"/>
      <c r="D327" s="102"/>
    </row>
    <row r="328" spans="3:4" ht="14.25" customHeight="1">
      <c r="C328" s="102"/>
      <c r="D328" s="102"/>
    </row>
    <row r="329" spans="3:4" ht="14.25" customHeight="1">
      <c r="C329" s="102"/>
      <c r="D329" s="102"/>
    </row>
    <row r="330" spans="3:4" ht="14.25" customHeight="1">
      <c r="C330" s="102"/>
      <c r="D330" s="102"/>
    </row>
    <row r="331" spans="3:4" ht="14.25" customHeight="1">
      <c r="C331" s="102"/>
      <c r="D331" s="102"/>
    </row>
    <row r="332" spans="3:4" ht="14.25" customHeight="1">
      <c r="C332" s="102"/>
      <c r="D332" s="102"/>
    </row>
    <row r="333" spans="3:4" ht="14.25" customHeight="1">
      <c r="C333" s="102"/>
      <c r="D333" s="102"/>
    </row>
    <row r="334" spans="3:4" ht="14.25" customHeight="1">
      <c r="C334" s="102"/>
      <c r="D334" s="102"/>
    </row>
    <row r="335" spans="3:4" ht="14.25" customHeight="1">
      <c r="C335" s="102"/>
      <c r="D335" s="102"/>
    </row>
    <row r="336" spans="3:4" ht="14.25" customHeight="1">
      <c r="C336" s="102"/>
      <c r="D336" s="102"/>
    </row>
    <row r="337" spans="3:4" ht="14.25" customHeight="1">
      <c r="C337" s="102"/>
      <c r="D337" s="102"/>
    </row>
    <row r="338" spans="3:4" ht="14.25" customHeight="1">
      <c r="C338" s="102"/>
      <c r="D338" s="102"/>
    </row>
    <row r="339" spans="3:4" ht="14.25" customHeight="1">
      <c r="C339" s="102"/>
      <c r="D339" s="102"/>
    </row>
    <row r="340" spans="3:4" ht="14.25" customHeight="1">
      <c r="C340" s="102"/>
      <c r="D340" s="102"/>
    </row>
    <row r="341" spans="3:4" ht="14.25" customHeight="1">
      <c r="C341" s="102"/>
      <c r="D341" s="102"/>
    </row>
    <row r="342" spans="3:4" ht="14.25" customHeight="1">
      <c r="C342" s="102"/>
      <c r="D342" s="102"/>
    </row>
    <row r="343" spans="3:4" ht="14.25" customHeight="1">
      <c r="C343" s="102"/>
      <c r="D343" s="102"/>
    </row>
    <row r="344" spans="3:4" ht="14.25" customHeight="1">
      <c r="C344" s="102"/>
      <c r="D344" s="102"/>
    </row>
    <row r="345" spans="3:4" ht="14.25" customHeight="1">
      <c r="C345" s="102"/>
      <c r="D345" s="102"/>
    </row>
    <row r="346" spans="3:4" ht="14.25" customHeight="1">
      <c r="C346" s="102"/>
      <c r="D346" s="102"/>
    </row>
    <row r="347" spans="3:4" ht="14.25" customHeight="1">
      <c r="C347" s="102"/>
      <c r="D347" s="102"/>
    </row>
    <row r="348" spans="3:4" ht="14.25" customHeight="1">
      <c r="C348" s="102"/>
      <c r="D348" s="102"/>
    </row>
    <row r="349" spans="3:4" ht="14.25" customHeight="1">
      <c r="C349" s="102"/>
      <c r="D349" s="102"/>
    </row>
    <row r="350" spans="3:4" ht="14.25" customHeight="1">
      <c r="C350" s="102"/>
      <c r="D350" s="102"/>
    </row>
    <row r="351" spans="3:4" ht="14.25" customHeight="1">
      <c r="C351" s="102"/>
      <c r="D351" s="102"/>
    </row>
    <row r="352" spans="3:4" ht="14.25" customHeight="1">
      <c r="C352" s="102"/>
      <c r="D352" s="102"/>
    </row>
    <row r="353" spans="3:4" ht="14.25" customHeight="1">
      <c r="C353" s="102"/>
      <c r="D353" s="102"/>
    </row>
    <row r="354" spans="3:4" ht="14.25" customHeight="1">
      <c r="C354" s="102"/>
      <c r="D354" s="102"/>
    </row>
    <row r="355" spans="3:4" ht="14.25" customHeight="1">
      <c r="C355" s="102"/>
      <c r="D355" s="102"/>
    </row>
    <row r="356" spans="3:4" ht="14.25" customHeight="1">
      <c r="C356" s="102"/>
      <c r="D356" s="102"/>
    </row>
    <row r="357" spans="3:4" ht="14.25" customHeight="1">
      <c r="C357" s="102"/>
      <c r="D357" s="102"/>
    </row>
    <row r="358" spans="3:4" ht="14.25" customHeight="1">
      <c r="C358" s="102"/>
      <c r="D358" s="102"/>
    </row>
    <row r="359" spans="3:4" ht="14.25" customHeight="1">
      <c r="C359" s="102"/>
      <c r="D359" s="102"/>
    </row>
    <row r="360" spans="3:4" ht="14.25" customHeight="1">
      <c r="C360" s="102"/>
      <c r="D360" s="102"/>
    </row>
    <row r="361" spans="3:4" ht="14.25" customHeight="1">
      <c r="C361" s="102"/>
      <c r="D361" s="102"/>
    </row>
    <row r="362" spans="3:4" ht="14.25" customHeight="1">
      <c r="C362" s="102"/>
      <c r="D362" s="102"/>
    </row>
    <row r="363" spans="3:4" ht="14.25" customHeight="1">
      <c r="C363" s="102"/>
      <c r="D363" s="102"/>
    </row>
    <row r="364" spans="3:4" ht="14.25" customHeight="1">
      <c r="C364" s="102"/>
      <c r="D364" s="102"/>
    </row>
    <row r="365" spans="3:4" ht="14.25" customHeight="1">
      <c r="C365" s="102"/>
      <c r="D365" s="102"/>
    </row>
    <row r="366" spans="3:4" ht="14.25" customHeight="1">
      <c r="C366" s="102"/>
      <c r="D366" s="102"/>
    </row>
    <row r="367" spans="3:4" ht="14.25" customHeight="1">
      <c r="C367" s="102"/>
      <c r="D367" s="102"/>
    </row>
    <row r="368" spans="3:4" ht="14.25" customHeight="1">
      <c r="C368" s="102"/>
      <c r="D368" s="102"/>
    </row>
    <row r="369" spans="3:4" ht="14.25" customHeight="1">
      <c r="C369" s="102"/>
      <c r="D369" s="102"/>
    </row>
    <row r="370" spans="3:4" ht="14.25" customHeight="1">
      <c r="C370" s="102"/>
      <c r="D370" s="102"/>
    </row>
    <row r="371" spans="3:4" ht="14.25" customHeight="1">
      <c r="C371" s="102"/>
      <c r="D371" s="102"/>
    </row>
    <row r="372" spans="3:4" ht="14.25" customHeight="1">
      <c r="C372" s="102"/>
      <c r="D372" s="102"/>
    </row>
    <row r="373" spans="3:4" ht="14.25" customHeight="1">
      <c r="C373" s="102"/>
      <c r="D373" s="102"/>
    </row>
    <row r="374" spans="3:4" ht="14.25" customHeight="1">
      <c r="C374" s="102"/>
      <c r="D374" s="102"/>
    </row>
    <row r="375" spans="3:4" ht="14.25" customHeight="1">
      <c r="C375" s="102"/>
      <c r="D375" s="102"/>
    </row>
    <row r="376" spans="3:4" ht="14.25" customHeight="1">
      <c r="C376" s="102"/>
      <c r="D376" s="102"/>
    </row>
    <row r="377" spans="3:4" ht="14.25" customHeight="1">
      <c r="C377" s="102"/>
      <c r="D377" s="102"/>
    </row>
    <row r="378" spans="3:4" ht="14.25" customHeight="1">
      <c r="C378" s="102"/>
      <c r="D378" s="102"/>
    </row>
    <row r="379" spans="3:4" ht="14.25" customHeight="1">
      <c r="C379" s="102"/>
      <c r="D379" s="102"/>
    </row>
    <row r="380" spans="3:4" ht="14.25" customHeight="1">
      <c r="C380" s="102"/>
      <c r="D380" s="102"/>
    </row>
    <row r="381" spans="3:4" ht="14.25" customHeight="1">
      <c r="C381" s="102"/>
      <c r="D381" s="102"/>
    </row>
    <row r="382" spans="3:4" ht="14.25" customHeight="1">
      <c r="C382" s="102"/>
      <c r="D382" s="102"/>
    </row>
    <row r="383" spans="3:4" ht="14.25" customHeight="1">
      <c r="C383" s="102"/>
      <c r="D383" s="102"/>
    </row>
    <row r="384" spans="3:4" ht="14.25" customHeight="1">
      <c r="C384" s="102"/>
      <c r="D384" s="102"/>
    </row>
    <row r="385" spans="3:4" ht="14.25" customHeight="1">
      <c r="C385" s="102"/>
      <c r="D385" s="102"/>
    </row>
    <row r="386" spans="3:4" ht="14.25" customHeight="1">
      <c r="C386" s="102"/>
      <c r="D386" s="102"/>
    </row>
    <row r="387" spans="3:4" ht="14.25" customHeight="1">
      <c r="C387" s="102"/>
      <c r="D387" s="102"/>
    </row>
    <row r="388" spans="3:4" ht="14.25" customHeight="1">
      <c r="C388" s="102"/>
      <c r="D388" s="102"/>
    </row>
    <row r="389" spans="3:4" ht="14.25" customHeight="1">
      <c r="C389" s="102"/>
      <c r="D389" s="102"/>
    </row>
    <row r="390" spans="3:4" ht="14.25" customHeight="1">
      <c r="C390" s="102"/>
      <c r="D390" s="102"/>
    </row>
    <row r="391" spans="3:4" ht="14.25" customHeight="1">
      <c r="C391" s="102"/>
      <c r="D391" s="102"/>
    </row>
    <row r="392" spans="3:4" ht="14.25" customHeight="1">
      <c r="C392" s="102"/>
      <c r="D392" s="102"/>
    </row>
    <row r="393" spans="3:4" ht="14.25" customHeight="1">
      <c r="C393" s="102"/>
      <c r="D393" s="102"/>
    </row>
    <row r="394" spans="3:4" ht="14.25" customHeight="1">
      <c r="C394" s="102"/>
      <c r="D394" s="102"/>
    </row>
    <row r="395" spans="3:4" ht="14.25" customHeight="1">
      <c r="C395" s="102"/>
      <c r="D395" s="102"/>
    </row>
    <row r="396" spans="3:4" ht="14.25" customHeight="1">
      <c r="C396" s="102"/>
      <c r="D396" s="102"/>
    </row>
    <row r="397" spans="3:4" ht="14.25" customHeight="1">
      <c r="C397" s="102"/>
      <c r="D397" s="102"/>
    </row>
    <row r="398" spans="3:4" ht="14.25" customHeight="1">
      <c r="C398" s="102"/>
      <c r="D398" s="102"/>
    </row>
    <row r="399" spans="3:4" ht="14.25" customHeight="1">
      <c r="C399" s="102"/>
      <c r="D399" s="102"/>
    </row>
    <row r="400" spans="3:4" ht="14.25" customHeight="1">
      <c r="C400" s="102"/>
      <c r="D400" s="102"/>
    </row>
    <row r="401" spans="3:4" ht="14.25" customHeight="1">
      <c r="C401" s="102"/>
      <c r="D401" s="102"/>
    </row>
    <row r="402" spans="3:4" ht="14.25" customHeight="1">
      <c r="C402" s="102"/>
      <c r="D402" s="102"/>
    </row>
    <row r="403" spans="3:4" ht="14.25" customHeight="1">
      <c r="C403" s="102"/>
      <c r="D403" s="102"/>
    </row>
    <row r="404" spans="3:4" ht="14.25" customHeight="1">
      <c r="C404" s="102"/>
      <c r="D404" s="102"/>
    </row>
    <row r="405" spans="3:4" ht="14.25" customHeight="1">
      <c r="C405" s="102"/>
      <c r="D405" s="102"/>
    </row>
    <row r="406" spans="3:4" ht="14.25" customHeight="1">
      <c r="C406" s="102"/>
      <c r="D406" s="102"/>
    </row>
    <row r="407" spans="3:4" ht="14.25" customHeight="1">
      <c r="C407" s="102"/>
      <c r="D407" s="102"/>
    </row>
    <row r="408" spans="3:4" ht="14.25" customHeight="1">
      <c r="C408" s="102"/>
      <c r="D408" s="102"/>
    </row>
    <row r="409" spans="3:4" ht="14.25" customHeight="1">
      <c r="C409" s="102"/>
      <c r="D409" s="102"/>
    </row>
    <row r="410" spans="3:4" ht="14.25" customHeight="1">
      <c r="C410" s="102"/>
      <c r="D410" s="102"/>
    </row>
    <row r="411" spans="3:4" ht="14.25" customHeight="1">
      <c r="C411" s="102"/>
      <c r="D411" s="102"/>
    </row>
    <row r="412" spans="3:4" ht="14.25" customHeight="1">
      <c r="C412" s="102"/>
      <c r="D412" s="102"/>
    </row>
    <row r="413" spans="3:4" ht="14.25" customHeight="1">
      <c r="C413" s="102"/>
      <c r="D413" s="102"/>
    </row>
    <row r="414" spans="3:4" ht="14.25" customHeight="1">
      <c r="C414" s="102"/>
      <c r="D414" s="102"/>
    </row>
    <row r="415" spans="3:4" ht="14.25" customHeight="1">
      <c r="C415" s="102"/>
      <c r="D415" s="102"/>
    </row>
    <row r="416" spans="3:4" ht="14.25" customHeight="1">
      <c r="C416" s="102"/>
      <c r="D416" s="102"/>
    </row>
    <row r="417" spans="3:4" ht="14.25" customHeight="1">
      <c r="C417" s="102"/>
      <c r="D417" s="102"/>
    </row>
    <row r="418" spans="3:4" ht="14.25" customHeight="1">
      <c r="C418" s="102"/>
      <c r="D418" s="102"/>
    </row>
    <row r="419" spans="3:4" ht="14.25" customHeight="1">
      <c r="C419" s="102"/>
      <c r="D419" s="102"/>
    </row>
    <row r="420" spans="3:4" ht="14.25" customHeight="1">
      <c r="C420" s="102"/>
      <c r="D420" s="102"/>
    </row>
    <row r="421" spans="3:4" ht="14.25" customHeight="1">
      <c r="C421" s="102"/>
      <c r="D421" s="102"/>
    </row>
    <row r="422" spans="3:4" ht="14.25" customHeight="1">
      <c r="C422" s="102"/>
      <c r="D422" s="102"/>
    </row>
    <row r="423" spans="3:4" ht="14.25" customHeight="1">
      <c r="C423" s="102"/>
      <c r="D423" s="102"/>
    </row>
    <row r="424" spans="3:4" ht="14.25" customHeight="1">
      <c r="C424" s="102"/>
      <c r="D424" s="102"/>
    </row>
    <row r="425" spans="3:4" ht="14.25" customHeight="1">
      <c r="C425" s="102"/>
      <c r="D425" s="102"/>
    </row>
    <row r="426" spans="3:4" ht="14.25" customHeight="1">
      <c r="C426" s="102"/>
      <c r="D426" s="102"/>
    </row>
    <row r="427" spans="3:4" ht="14.25" customHeight="1">
      <c r="C427" s="102"/>
      <c r="D427" s="102"/>
    </row>
    <row r="428" spans="3:4" ht="14.25" customHeight="1">
      <c r="C428" s="102"/>
      <c r="D428" s="102"/>
    </row>
    <row r="429" spans="3:4" ht="14.25" customHeight="1">
      <c r="C429" s="102"/>
      <c r="D429" s="102"/>
    </row>
    <row r="430" spans="3:4" ht="14.25" customHeight="1">
      <c r="C430" s="102"/>
      <c r="D430" s="102"/>
    </row>
    <row r="431" spans="3:4" ht="14.25" customHeight="1">
      <c r="C431" s="102"/>
      <c r="D431" s="102"/>
    </row>
    <row r="432" spans="3:4" ht="14.25" customHeight="1">
      <c r="C432" s="102"/>
      <c r="D432" s="102"/>
    </row>
    <row r="433" spans="3:4" ht="14.25" customHeight="1">
      <c r="C433" s="102"/>
      <c r="D433" s="102"/>
    </row>
    <row r="434" spans="3:4" ht="14.25" customHeight="1">
      <c r="C434" s="102"/>
      <c r="D434" s="102"/>
    </row>
    <row r="435" spans="3:4" ht="14.25" customHeight="1">
      <c r="C435" s="102"/>
      <c r="D435" s="102"/>
    </row>
    <row r="436" spans="3:4" ht="14.25" customHeight="1">
      <c r="C436" s="102"/>
      <c r="D436" s="102"/>
    </row>
    <row r="437" spans="3:4" ht="14.25" customHeight="1">
      <c r="C437" s="102"/>
      <c r="D437" s="102"/>
    </row>
    <row r="438" spans="3:4" ht="14.25" customHeight="1">
      <c r="C438" s="102"/>
      <c r="D438" s="102"/>
    </row>
    <row r="439" spans="3:4" ht="14.25" customHeight="1">
      <c r="C439" s="102"/>
      <c r="D439" s="102"/>
    </row>
    <row r="440" spans="3:4" ht="14.25" customHeight="1">
      <c r="C440" s="102"/>
      <c r="D440" s="102"/>
    </row>
    <row r="441" spans="3:4" ht="14.25" customHeight="1">
      <c r="C441" s="102"/>
      <c r="D441" s="102"/>
    </row>
    <row r="442" spans="3:4" ht="14.25" customHeight="1">
      <c r="C442" s="102"/>
      <c r="D442" s="102"/>
    </row>
    <row r="443" spans="3:4" ht="14.25" customHeight="1">
      <c r="C443" s="102"/>
      <c r="D443" s="102"/>
    </row>
    <row r="444" spans="3:4" ht="14.25" customHeight="1">
      <c r="C444" s="102"/>
      <c r="D444" s="102"/>
    </row>
    <row r="445" spans="3:4" ht="14.25" customHeight="1">
      <c r="C445" s="102"/>
      <c r="D445" s="102"/>
    </row>
    <row r="446" spans="3:4" ht="14.25" customHeight="1">
      <c r="C446" s="102"/>
      <c r="D446" s="102"/>
    </row>
    <row r="447" spans="3:4" ht="14.25" customHeight="1">
      <c r="C447" s="102"/>
      <c r="D447" s="102"/>
    </row>
    <row r="448" spans="3:4" ht="14.25" customHeight="1">
      <c r="C448" s="102"/>
      <c r="D448" s="102"/>
    </row>
    <row r="449" spans="3:4" ht="14.25" customHeight="1">
      <c r="C449" s="102"/>
      <c r="D449" s="102"/>
    </row>
    <row r="450" spans="3:4" ht="14.25" customHeight="1">
      <c r="C450" s="102"/>
      <c r="D450" s="102"/>
    </row>
    <row r="451" spans="3:4" ht="14.25" customHeight="1">
      <c r="C451" s="102"/>
      <c r="D451" s="102"/>
    </row>
    <row r="452" spans="3:4" ht="14.25" customHeight="1">
      <c r="C452" s="102"/>
      <c r="D452" s="102"/>
    </row>
    <row r="453" spans="3:4" ht="14.25" customHeight="1">
      <c r="C453" s="102"/>
      <c r="D453" s="102"/>
    </row>
    <row r="454" spans="3:4" ht="14.25" customHeight="1">
      <c r="C454" s="102"/>
      <c r="D454" s="102"/>
    </row>
    <row r="455" spans="3:4" ht="14.25" customHeight="1">
      <c r="C455" s="102"/>
      <c r="D455" s="102"/>
    </row>
    <row r="456" spans="3:4" ht="14.25" customHeight="1">
      <c r="C456" s="102"/>
      <c r="D456" s="102"/>
    </row>
    <row r="457" spans="3:4" ht="14.25" customHeight="1">
      <c r="C457" s="102"/>
      <c r="D457" s="102"/>
    </row>
    <row r="458" spans="3:4" ht="14.25" customHeight="1">
      <c r="C458" s="102"/>
      <c r="D458" s="102"/>
    </row>
    <row r="459" spans="3:4" ht="14.25" customHeight="1">
      <c r="C459" s="102"/>
      <c r="D459" s="102"/>
    </row>
    <row r="460" spans="3:4" ht="14.25" customHeight="1">
      <c r="C460" s="102"/>
      <c r="D460" s="102"/>
    </row>
    <row r="461" spans="3:4" ht="14.25" customHeight="1">
      <c r="C461" s="102"/>
      <c r="D461" s="102"/>
    </row>
    <row r="462" spans="3:4" ht="14.25" customHeight="1">
      <c r="C462" s="102"/>
      <c r="D462" s="102"/>
    </row>
    <row r="463" spans="3:4" ht="14.25" customHeight="1">
      <c r="C463" s="102"/>
      <c r="D463" s="102"/>
    </row>
    <row r="464" spans="3:4" ht="14.25" customHeight="1">
      <c r="C464" s="102"/>
      <c r="D464" s="102"/>
    </row>
    <row r="465" spans="3:4" ht="14.25" customHeight="1">
      <c r="C465" s="102"/>
      <c r="D465" s="102"/>
    </row>
    <row r="466" spans="3:4" ht="14.25" customHeight="1">
      <c r="C466" s="102"/>
      <c r="D466" s="102"/>
    </row>
    <row r="467" spans="3:4" ht="14.25" customHeight="1">
      <c r="C467" s="102"/>
      <c r="D467" s="102"/>
    </row>
    <row r="468" spans="3:4" ht="14.25" customHeight="1">
      <c r="C468" s="102"/>
      <c r="D468" s="102"/>
    </row>
    <row r="469" spans="3:4" ht="14.25" customHeight="1">
      <c r="C469" s="102"/>
      <c r="D469" s="102"/>
    </row>
    <row r="470" spans="3:4" ht="14.25" customHeight="1">
      <c r="C470" s="102"/>
      <c r="D470" s="102"/>
    </row>
    <row r="471" spans="3:4" ht="14.25" customHeight="1">
      <c r="C471" s="102"/>
      <c r="D471" s="102"/>
    </row>
    <row r="472" spans="3:4" ht="14.25" customHeight="1">
      <c r="C472" s="102"/>
      <c r="D472" s="102"/>
    </row>
    <row r="473" spans="3:4" ht="14.25" customHeight="1">
      <c r="C473" s="102"/>
      <c r="D473" s="102"/>
    </row>
    <row r="474" spans="3:4" ht="14.25" customHeight="1">
      <c r="C474" s="102"/>
      <c r="D474" s="102"/>
    </row>
    <row r="475" spans="3:4" ht="14.25" customHeight="1">
      <c r="C475" s="102"/>
      <c r="D475" s="102"/>
    </row>
    <row r="476" spans="3:4" ht="14.25" customHeight="1">
      <c r="C476" s="102"/>
      <c r="D476" s="102"/>
    </row>
    <row r="477" spans="3:4" ht="14.25" customHeight="1">
      <c r="C477" s="102"/>
      <c r="D477" s="102"/>
    </row>
    <row r="478" spans="3:4" ht="14.25" customHeight="1">
      <c r="C478" s="102"/>
      <c r="D478" s="102"/>
    </row>
    <row r="479" spans="3:4" ht="14.25" customHeight="1">
      <c r="C479" s="102"/>
      <c r="D479" s="102"/>
    </row>
    <row r="480" spans="3:4" ht="14.25" customHeight="1">
      <c r="C480" s="102"/>
      <c r="D480" s="102"/>
    </row>
    <row r="481" spans="3:4" ht="14.25" customHeight="1">
      <c r="C481" s="102"/>
      <c r="D481" s="102"/>
    </row>
    <row r="482" spans="3:4" ht="14.25" customHeight="1">
      <c r="C482" s="102"/>
      <c r="D482" s="102"/>
    </row>
    <row r="483" spans="3:4" ht="14.25" customHeight="1">
      <c r="C483" s="102"/>
      <c r="D483" s="102"/>
    </row>
    <row r="484" spans="3:4" ht="14.25" customHeight="1">
      <c r="C484" s="102"/>
      <c r="D484" s="102"/>
    </row>
    <row r="485" spans="3:4" ht="14.25" customHeight="1">
      <c r="C485" s="102"/>
      <c r="D485" s="102"/>
    </row>
    <row r="486" spans="3:4" ht="14.25" customHeight="1">
      <c r="C486" s="102"/>
      <c r="D486" s="102"/>
    </row>
    <row r="487" spans="3:4" ht="14.25" customHeight="1">
      <c r="C487" s="102"/>
      <c r="D487" s="102"/>
    </row>
    <row r="488" spans="3:4" ht="14.25" customHeight="1">
      <c r="C488" s="102"/>
      <c r="D488" s="102"/>
    </row>
    <row r="489" spans="3:4" ht="14.25" customHeight="1">
      <c r="C489" s="102"/>
      <c r="D489" s="102"/>
    </row>
    <row r="490" spans="3:4" ht="14.25" customHeight="1">
      <c r="C490" s="102"/>
      <c r="D490" s="102"/>
    </row>
    <row r="491" spans="3:4" ht="14.25" customHeight="1">
      <c r="C491" s="102"/>
      <c r="D491" s="102"/>
    </row>
    <row r="492" spans="3:4" ht="14.25" customHeight="1">
      <c r="C492" s="102"/>
      <c r="D492" s="102"/>
    </row>
    <row r="493" spans="3:4" ht="14.25" customHeight="1">
      <c r="C493" s="102"/>
      <c r="D493" s="102"/>
    </row>
    <row r="494" spans="3:4" ht="14.25" customHeight="1">
      <c r="C494" s="102"/>
      <c r="D494" s="102"/>
    </row>
    <row r="495" spans="3:4" ht="14.25" customHeight="1">
      <c r="C495" s="102"/>
      <c r="D495" s="102"/>
    </row>
    <row r="496" spans="3:4" ht="14.25" customHeight="1">
      <c r="C496" s="102"/>
      <c r="D496" s="102"/>
    </row>
    <row r="497" spans="3:4" ht="14.25" customHeight="1">
      <c r="C497" s="102"/>
      <c r="D497" s="102"/>
    </row>
    <row r="498" spans="3:4" ht="14.25" customHeight="1">
      <c r="C498" s="102"/>
      <c r="D498" s="102"/>
    </row>
    <row r="499" spans="3:4" ht="14.25" customHeight="1">
      <c r="C499" s="102"/>
      <c r="D499" s="102"/>
    </row>
    <row r="500" spans="3:4" ht="14.25" customHeight="1">
      <c r="C500" s="102"/>
      <c r="D500" s="102"/>
    </row>
    <row r="501" spans="3:4" ht="14.25" customHeight="1">
      <c r="C501" s="102"/>
      <c r="D501" s="102"/>
    </row>
    <row r="502" spans="3:4" ht="14.25" customHeight="1">
      <c r="C502" s="102"/>
      <c r="D502" s="102"/>
    </row>
    <row r="503" spans="3:4" ht="14.25" customHeight="1">
      <c r="C503" s="102"/>
      <c r="D503" s="102"/>
    </row>
    <row r="504" spans="3:4" ht="14.25" customHeight="1">
      <c r="C504" s="102"/>
      <c r="D504" s="102"/>
    </row>
    <row r="505" spans="3:4" ht="14.25" customHeight="1">
      <c r="C505" s="102"/>
      <c r="D505" s="102"/>
    </row>
    <row r="506" spans="3:4" ht="14.25" customHeight="1">
      <c r="C506" s="102"/>
      <c r="D506" s="102"/>
    </row>
    <row r="507" spans="3:4" ht="14.25" customHeight="1">
      <c r="C507" s="102"/>
      <c r="D507" s="102"/>
    </row>
    <row r="508" spans="3:4" ht="14.25" customHeight="1">
      <c r="C508" s="102"/>
      <c r="D508" s="102"/>
    </row>
    <row r="509" spans="3:4" ht="14.25" customHeight="1">
      <c r="C509" s="102"/>
      <c r="D509" s="102"/>
    </row>
    <row r="510" spans="3:4" ht="14.25" customHeight="1">
      <c r="C510" s="102"/>
      <c r="D510" s="102"/>
    </row>
    <row r="511" spans="3:4" ht="14.25" customHeight="1">
      <c r="C511" s="102"/>
      <c r="D511" s="102"/>
    </row>
    <row r="512" spans="3:4" ht="14.25" customHeight="1">
      <c r="C512" s="102"/>
      <c r="D512" s="102"/>
    </row>
    <row r="513" spans="3:4" ht="14.25" customHeight="1">
      <c r="C513" s="102"/>
      <c r="D513" s="102"/>
    </row>
    <row r="514" spans="3:4" ht="14.25" customHeight="1">
      <c r="C514" s="102"/>
      <c r="D514" s="102"/>
    </row>
    <row r="515" spans="3:4" ht="14.25" customHeight="1">
      <c r="C515" s="102"/>
      <c r="D515" s="102"/>
    </row>
    <row r="516" spans="3:4" ht="14.25" customHeight="1">
      <c r="C516" s="102"/>
      <c r="D516" s="102"/>
    </row>
    <row r="517" spans="3:4" ht="14.25" customHeight="1">
      <c r="C517" s="102"/>
      <c r="D517" s="102"/>
    </row>
    <row r="518" spans="3:4" ht="14.25" customHeight="1">
      <c r="C518" s="102"/>
      <c r="D518" s="102"/>
    </row>
    <row r="519" spans="3:4" ht="14.25" customHeight="1">
      <c r="C519" s="102"/>
      <c r="D519" s="102"/>
    </row>
    <row r="520" spans="3:4" ht="14.25" customHeight="1">
      <c r="C520" s="102"/>
      <c r="D520" s="102"/>
    </row>
    <row r="521" spans="3:4" ht="14.25" customHeight="1">
      <c r="C521" s="102"/>
      <c r="D521" s="102"/>
    </row>
    <row r="522" spans="3:4" ht="14.25" customHeight="1">
      <c r="C522" s="102"/>
      <c r="D522" s="102"/>
    </row>
    <row r="523" spans="3:4" ht="14.25" customHeight="1">
      <c r="C523" s="102"/>
      <c r="D523" s="102"/>
    </row>
    <row r="524" spans="3:4" ht="14.25" customHeight="1">
      <c r="C524" s="102"/>
      <c r="D524" s="102"/>
    </row>
    <row r="525" spans="3:4" ht="14.25" customHeight="1">
      <c r="C525" s="102"/>
      <c r="D525" s="102"/>
    </row>
    <row r="526" spans="3:4" ht="14.25" customHeight="1">
      <c r="C526" s="102"/>
      <c r="D526" s="102"/>
    </row>
    <row r="527" spans="3:4" ht="14.25" customHeight="1">
      <c r="C527" s="102"/>
      <c r="D527" s="102"/>
    </row>
    <row r="528" spans="3:4" ht="14.25" customHeight="1">
      <c r="C528" s="102"/>
      <c r="D528" s="102"/>
    </row>
    <row r="529" spans="3:4" ht="14.25" customHeight="1">
      <c r="C529" s="102"/>
      <c r="D529" s="102"/>
    </row>
    <row r="530" spans="3:4" ht="14.25" customHeight="1">
      <c r="C530" s="102"/>
      <c r="D530" s="102"/>
    </row>
    <row r="531" spans="3:4" ht="14.25" customHeight="1">
      <c r="C531" s="102"/>
      <c r="D531" s="102"/>
    </row>
    <row r="532" spans="3:4" ht="14.25" customHeight="1">
      <c r="C532" s="102"/>
      <c r="D532" s="102"/>
    </row>
    <row r="533" spans="3:4" ht="14.25" customHeight="1">
      <c r="C533" s="102"/>
      <c r="D533" s="102"/>
    </row>
    <row r="534" spans="3:4" ht="14.25" customHeight="1">
      <c r="C534" s="102"/>
      <c r="D534" s="102"/>
    </row>
    <row r="535" spans="3:4" ht="14.25" customHeight="1">
      <c r="C535" s="102"/>
      <c r="D535" s="102"/>
    </row>
    <row r="536" spans="3:4" ht="14.25" customHeight="1">
      <c r="C536" s="102"/>
      <c r="D536" s="102"/>
    </row>
    <row r="537" spans="3:4" ht="14.25" customHeight="1">
      <c r="C537" s="102"/>
      <c r="D537" s="102"/>
    </row>
    <row r="538" spans="3:4" ht="14.25" customHeight="1">
      <c r="C538" s="102"/>
      <c r="D538" s="102"/>
    </row>
    <row r="539" spans="3:4" ht="14.25" customHeight="1">
      <c r="C539" s="102"/>
      <c r="D539" s="102"/>
    </row>
    <row r="540" spans="3:4" ht="14.25" customHeight="1">
      <c r="C540" s="102"/>
      <c r="D540" s="102"/>
    </row>
    <row r="541" spans="3:4" ht="14.25" customHeight="1">
      <c r="C541" s="102"/>
      <c r="D541" s="102"/>
    </row>
    <row r="542" spans="3:4" ht="14.25" customHeight="1">
      <c r="C542" s="102"/>
      <c r="D542" s="102"/>
    </row>
    <row r="543" spans="3:4" ht="14.25" customHeight="1">
      <c r="C543" s="102"/>
      <c r="D543" s="102"/>
    </row>
    <row r="544" spans="3:4" ht="14.25" customHeight="1">
      <c r="C544" s="102"/>
      <c r="D544" s="102"/>
    </row>
    <row r="545" spans="3:4" ht="14.25" customHeight="1">
      <c r="C545" s="102"/>
      <c r="D545" s="102"/>
    </row>
    <row r="546" spans="3:4" ht="14.25" customHeight="1">
      <c r="C546" s="102"/>
      <c r="D546" s="102"/>
    </row>
    <row r="547" spans="3:4" ht="14.25" customHeight="1">
      <c r="C547" s="102"/>
      <c r="D547" s="102"/>
    </row>
    <row r="548" spans="3:4" ht="14.25" customHeight="1">
      <c r="C548" s="102"/>
      <c r="D548" s="102"/>
    </row>
    <row r="549" spans="3:4" ht="14.25" customHeight="1">
      <c r="C549" s="102"/>
      <c r="D549" s="102"/>
    </row>
    <row r="550" spans="3:4" ht="14.25" customHeight="1">
      <c r="C550" s="102"/>
      <c r="D550" s="102"/>
    </row>
    <row r="551" spans="3:4" ht="14.25" customHeight="1">
      <c r="C551" s="102"/>
      <c r="D551" s="102"/>
    </row>
    <row r="552" spans="3:4" ht="14.25" customHeight="1">
      <c r="C552" s="102"/>
      <c r="D552" s="102"/>
    </row>
    <row r="553" spans="3:4" ht="14.25" customHeight="1">
      <c r="C553" s="102"/>
      <c r="D553" s="102"/>
    </row>
    <row r="554" spans="3:4" ht="14.25" customHeight="1">
      <c r="C554" s="102"/>
      <c r="D554" s="102"/>
    </row>
    <row r="555" spans="3:4" ht="14.25" customHeight="1">
      <c r="C555" s="102"/>
      <c r="D555" s="102"/>
    </row>
    <row r="556" spans="3:4" ht="14.25" customHeight="1">
      <c r="C556" s="102"/>
      <c r="D556" s="102"/>
    </row>
    <row r="557" spans="3:4" ht="14.25" customHeight="1">
      <c r="C557" s="102"/>
      <c r="D557" s="102"/>
    </row>
    <row r="558" spans="3:4" ht="14.25" customHeight="1">
      <c r="C558" s="102"/>
      <c r="D558" s="102"/>
    </row>
    <row r="559" spans="3:4" ht="14.25" customHeight="1">
      <c r="C559" s="102"/>
      <c r="D559" s="102"/>
    </row>
    <row r="560" spans="3:4" ht="14.25" customHeight="1">
      <c r="C560" s="102"/>
      <c r="D560" s="102"/>
    </row>
    <row r="561" spans="3:4" ht="14.25" customHeight="1">
      <c r="C561" s="102"/>
      <c r="D561" s="102"/>
    </row>
    <row r="562" spans="3:4" ht="14.25" customHeight="1">
      <c r="C562" s="102"/>
      <c r="D562" s="102"/>
    </row>
    <row r="563" spans="3:4" ht="14.25" customHeight="1">
      <c r="C563" s="102"/>
      <c r="D563" s="102"/>
    </row>
    <row r="564" spans="3:4" ht="14.25" customHeight="1">
      <c r="C564" s="102"/>
      <c r="D564" s="102"/>
    </row>
    <row r="565" spans="3:4" ht="14.25" customHeight="1">
      <c r="C565" s="102"/>
      <c r="D565" s="102"/>
    </row>
    <row r="566" spans="3:4" ht="14.25" customHeight="1">
      <c r="C566" s="102"/>
      <c r="D566" s="102"/>
    </row>
    <row r="567" spans="3:4" ht="14.25" customHeight="1">
      <c r="C567" s="102"/>
      <c r="D567" s="102"/>
    </row>
    <row r="568" spans="3:4" ht="14.25" customHeight="1">
      <c r="C568" s="102"/>
      <c r="D568" s="102"/>
    </row>
    <row r="569" spans="3:4" ht="14.25" customHeight="1">
      <c r="C569" s="102"/>
      <c r="D569" s="102"/>
    </row>
    <row r="570" spans="3:4" ht="14.25" customHeight="1">
      <c r="C570" s="102"/>
      <c r="D570" s="102"/>
    </row>
    <row r="571" spans="3:4" ht="14.25" customHeight="1">
      <c r="C571" s="102"/>
      <c r="D571" s="102"/>
    </row>
    <row r="572" spans="3:4" ht="14.25" customHeight="1">
      <c r="C572" s="102"/>
      <c r="D572" s="102"/>
    </row>
    <row r="573" spans="3:4" ht="14.25" customHeight="1">
      <c r="C573" s="102"/>
      <c r="D573" s="102"/>
    </row>
    <row r="574" spans="3:4" ht="14.25" customHeight="1">
      <c r="C574" s="102"/>
      <c r="D574" s="102"/>
    </row>
    <row r="575" spans="3:4" ht="14.25" customHeight="1">
      <c r="C575" s="102"/>
      <c r="D575" s="102"/>
    </row>
    <row r="576" spans="3:4" ht="14.25" customHeight="1">
      <c r="C576" s="102"/>
      <c r="D576" s="102"/>
    </row>
    <row r="577" spans="3:4" ht="14.25" customHeight="1">
      <c r="C577" s="102"/>
      <c r="D577" s="102"/>
    </row>
    <row r="578" spans="3:4" ht="14.25" customHeight="1">
      <c r="C578" s="102"/>
      <c r="D578" s="102"/>
    </row>
    <row r="579" spans="3:4" ht="14.25" customHeight="1">
      <c r="C579" s="102"/>
      <c r="D579" s="102"/>
    </row>
    <row r="580" spans="3:4" ht="14.25" customHeight="1">
      <c r="C580" s="102"/>
      <c r="D580" s="102"/>
    </row>
    <row r="581" spans="3:4" ht="14.25" customHeight="1">
      <c r="C581" s="102"/>
      <c r="D581" s="102"/>
    </row>
    <row r="582" spans="3:4" ht="14.25" customHeight="1">
      <c r="C582" s="102"/>
      <c r="D582" s="102"/>
    </row>
    <row r="583" spans="3:4" ht="14.25" customHeight="1">
      <c r="C583" s="102"/>
      <c r="D583" s="102"/>
    </row>
    <row r="584" spans="3:4" ht="14.25" customHeight="1">
      <c r="C584" s="102"/>
      <c r="D584" s="102"/>
    </row>
    <row r="585" spans="3:4" ht="14.25" customHeight="1">
      <c r="C585" s="102"/>
      <c r="D585" s="102"/>
    </row>
    <row r="586" spans="3:4" ht="14.25" customHeight="1">
      <c r="C586" s="102"/>
      <c r="D586" s="102"/>
    </row>
    <row r="587" spans="3:4" ht="14.25" customHeight="1">
      <c r="C587" s="102"/>
      <c r="D587" s="102"/>
    </row>
    <row r="588" spans="3:4" ht="14.25" customHeight="1">
      <c r="C588" s="102"/>
      <c r="D588" s="102"/>
    </row>
    <row r="589" spans="3:4" ht="14.25" customHeight="1">
      <c r="C589" s="102"/>
      <c r="D589" s="102"/>
    </row>
    <row r="590" spans="3:4" ht="14.25" customHeight="1">
      <c r="C590" s="102"/>
      <c r="D590" s="102"/>
    </row>
    <row r="591" spans="3:4" ht="14.25" customHeight="1">
      <c r="C591" s="102"/>
      <c r="D591" s="102"/>
    </row>
    <row r="592" spans="3:4" ht="14.25" customHeight="1">
      <c r="C592" s="102"/>
      <c r="D592" s="102"/>
    </row>
    <row r="593" spans="3:4" ht="14.25" customHeight="1">
      <c r="C593" s="102"/>
      <c r="D593" s="102"/>
    </row>
    <row r="594" spans="3:4" ht="14.25" customHeight="1">
      <c r="C594" s="102"/>
      <c r="D594" s="102"/>
    </row>
    <row r="595" spans="3:4" ht="14.25" customHeight="1">
      <c r="C595" s="102"/>
      <c r="D595" s="102"/>
    </row>
    <row r="596" spans="3:4" ht="14.25" customHeight="1">
      <c r="C596" s="102"/>
      <c r="D596" s="102"/>
    </row>
    <row r="597" spans="3:4" ht="14.25" customHeight="1">
      <c r="C597" s="102"/>
      <c r="D597" s="102"/>
    </row>
    <row r="598" spans="3:4" ht="14.25" customHeight="1">
      <c r="C598" s="102"/>
      <c r="D598" s="102"/>
    </row>
    <row r="599" spans="3:4" ht="14.25" customHeight="1">
      <c r="C599" s="102"/>
      <c r="D599" s="102"/>
    </row>
    <row r="600" spans="3:4" ht="14.25" customHeight="1">
      <c r="C600" s="102"/>
      <c r="D600" s="102"/>
    </row>
    <row r="601" spans="3:4" ht="14.25" customHeight="1">
      <c r="C601" s="102"/>
      <c r="D601" s="102"/>
    </row>
    <row r="602" spans="3:4" ht="14.25" customHeight="1">
      <c r="C602" s="102"/>
      <c r="D602" s="102"/>
    </row>
    <row r="603" spans="3:4" ht="14.25" customHeight="1">
      <c r="C603" s="102"/>
      <c r="D603" s="102"/>
    </row>
    <row r="604" spans="3:4" ht="14.25" customHeight="1">
      <c r="C604" s="102"/>
      <c r="D604" s="102"/>
    </row>
    <row r="605" spans="3:4" ht="14.25" customHeight="1">
      <c r="C605" s="102"/>
      <c r="D605" s="102"/>
    </row>
    <row r="606" spans="3:4" ht="14.25" customHeight="1">
      <c r="C606" s="102"/>
      <c r="D606" s="102"/>
    </row>
    <row r="607" spans="3:4" ht="14.25" customHeight="1">
      <c r="C607" s="102"/>
      <c r="D607" s="102"/>
    </row>
    <row r="608" spans="3:4" ht="14.25" customHeight="1">
      <c r="C608" s="102"/>
      <c r="D608" s="102"/>
    </row>
    <row r="609" spans="3:4" ht="14.25" customHeight="1">
      <c r="C609" s="102"/>
      <c r="D609" s="102"/>
    </row>
    <row r="610" spans="3:4" ht="14.25" customHeight="1">
      <c r="C610" s="102"/>
      <c r="D610" s="102"/>
    </row>
    <row r="611" spans="3:4" ht="14.25" customHeight="1">
      <c r="C611" s="102"/>
      <c r="D611" s="102"/>
    </row>
    <row r="612" spans="3:4" ht="14.25" customHeight="1">
      <c r="C612" s="102"/>
      <c r="D612" s="102"/>
    </row>
    <row r="613" spans="3:4" ht="14.25" customHeight="1">
      <c r="C613" s="102"/>
      <c r="D613" s="102"/>
    </row>
    <row r="614" spans="3:4" ht="14.25" customHeight="1">
      <c r="C614" s="102"/>
      <c r="D614" s="102"/>
    </row>
    <row r="615" spans="3:4" ht="14.25" customHeight="1">
      <c r="C615" s="102"/>
      <c r="D615" s="102"/>
    </row>
    <row r="616" spans="3:4" ht="14.25" customHeight="1">
      <c r="C616" s="102"/>
      <c r="D616" s="102"/>
    </row>
    <row r="617" spans="3:4" ht="14.25" customHeight="1">
      <c r="C617" s="102"/>
      <c r="D617" s="102"/>
    </row>
    <row r="618" spans="3:4" ht="14.25" customHeight="1">
      <c r="C618" s="102"/>
      <c r="D618" s="102"/>
    </row>
    <row r="619" spans="3:4" ht="14.25" customHeight="1">
      <c r="C619" s="102"/>
      <c r="D619" s="102"/>
    </row>
    <row r="620" spans="3:4" ht="14.25" customHeight="1">
      <c r="C620" s="102"/>
      <c r="D620" s="102"/>
    </row>
    <row r="621" spans="3:4" ht="14.25" customHeight="1">
      <c r="C621" s="102"/>
      <c r="D621" s="102"/>
    </row>
    <row r="622" spans="3:4" ht="14.25" customHeight="1">
      <c r="C622" s="102"/>
      <c r="D622" s="102"/>
    </row>
    <row r="623" spans="3:4" ht="14.25" customHeight="1">
      <c r="C623" s="102"/>
      <c r="D623" s="102"/>
    </row>
    <row r="624" spans="3:4" ht="14.25" customHeight="1">
      <c r="C624" s="102"/>
      <c r="D624" s="102"/>
    </row>
    <row r="625" spans="3:4" ht="14.25" customHeight="1">
      <c r="C625" s="102"/>
      <c r="D625" s="102"/>
    </row>
    <row r="626" spans="3:4" ht="14.25" customHeight="1">
      <c r="C626" s="102"/>
      <c r="D626" s="102"/>
    </row>
    <row r="627" spans="3:4" ht="14.25" customHeight="1">
      <c r="C627" s="102"/>
      <c r="D627" s="102"/>
    </row>
    <row r="628" spans="3:4" ht="14.25" customHeight="1">
      <c r="C628" s="102"/>
      <c r="D628" s="102"/>
    </row>
    <row r="629" spans="3:4" ht="14.25" customHeight="1">
      <c r="C629" s="102"/>
      <c r="D629" s="102"/>
    </row>
    <row r="630" spans="3:4" ht="14.25" customHeight="1">
      <c r="C630" s="102"/>
      <c r="D630" s="102"/>
    </row>
    <row r="631" spans="3:4" ht="14.25" customHeight="1">
      <c r="C631" s="102"/>
      <c r="D631" s="102"/>
    </row>
    <row r="632" spans="3:4" ht="14.25" customHeight="1">
      <c r="C632" s="102"/>
      <c r="D632" s="102"/>
    </row>
    <row r="633" spans="3:4" ht="14.25" customHeight="1">
      <c r="C633" s="102"/>
      <c r="D633" s="102"/>
    </row>
    <row r="634" spans="3:4" ht="14.25" customHeight="1">
      <c r="C634" s="102"/>
      <c r="D634" s="102"/>
    </row>
    <row r="635" spans="3:4" ht="14.25" customHeight="1">
      <c r="C635" s="102"/>
      <c r="D635" s="102"/>
    </row>
    <row r="636" spans="3:4" ht="14.25" customHeight="1">
      <c r="C636" s="102"/>
      <c r="D636" s="102"/>
    </row>
    <row r="637" spans="3:4" ht="14.25" customHeight="1">
      <c r="C637" s="102"/>
      <c r="D637" s="102"/>
    </row>
    <row r="638" spans="3:4" ht="14.25" customHeight="1">
      <c r="C638" s="102"/>
      <c r="D638" s="102"/>
    </row>
    <row r="639" spans="3:4" ht="14.25" customHeight="1">
      <c r="C639" s="102"/>
      <c r="D639" s="102"/>
    </row>
    <row r="640" spans="3:4" ht="14.25" customHeight="1">
      <c r="C640" s="102"/>
      <c r="D640" s="102"/>
    </row>
    <row r="641" spans="3:4" ht="14.25" customHeight="1">
      <c r="C641" s="102"/>
      <c r="D641" s="102"/>
    </row>
    <row r="642" spans="3:4" ht="14.25" customHeight="1">
      <c r="C642" s="102"/>
      <c r="D642" s="102"/>
    </row>
    <row r="643" spans="3:4" ht="14.25" customHeight="1">
      <c r="C643" s="102"/>
      <c r="D643" s="102"/>
    </row>
    <row r="644" spans="3:4" ht="14.25" customHeight="1">
      <c r="C644" s="102"/>
      <c r="D644" s="102"/>
    </row>
    <row r="645" spans="3:4" ht="14.25" customHeight="1">
      <c r="C645" s="102"/>
      <c r="D645" s="102"/>
    </row>
    <row r="646" spans="3:4" ht="14.25" customHeight="1">
      <c r="C646" s="102"/>
      <c r="D646" s="102"/>
    </row>
    <row r="647" spans="3:4" ht="14.25" customHeight="1">
      <c r="C647" s="102"/>
      <c r="D647" s="102"/>
    </row>
    <row r="648" spans="3:4" ht="14.25" customHeight="1">
      <c r="C648" s="102"/>
      <c r="D648" s="102"/>
    </row>
    <row r="649" spans="3:4" ht="14.25" customHeight="1">
      <c r="C649" s="102"/>
      <c r="D649" s="102"/>
    </row>
    <row r="650" spans="3:4" ht="14.25" customHeight="1">
      <c r="C650" s="102"/>
      <c r="D650" s="102"/>
    </row>
    <row r="651" spans="3:4" ht="14.25" customHeight="1">
      <c r="C651" s="102"/>
      <c r="D651" s="102"/>
    </row>
    <row r="652" spans="3:4" ht="14.25" customHeight="1">
      <c r="C652" s="102"/>
      <c r="D652" s="102"/>
    </row>
    <row r="653" spans="3:4" ht="14.25" customHeight="1">
      <c r="C653" s="102"/>
      <c r="D653" s="102"/>
    </row>
    <row r="654" spans="3:4" ht="14.25" customHeight="1">
      <c r="C654" s="102"/>
      <c r="D654" s="102"/>
    </row>
    <row r="655" spans="3:4" ht="14.25" customHeight="1">
      <c r="C655" s="102"/>
      <c r="D655" s="102"/>
    </row>
    <row r="656" spans="3:4" ht="14.25" customHeight="1">
      <c r="C656" s="102"/>
      <c r="D656" s="102"/>
    </row>
    <row r="657" spans="3:4" ht="14.25" customHeight="1">
      <c r="C657" s="102"/>
      <c r="D657" s="102"/>
    </row>
    <row r="658" spans="3:4" ht="14.25" customHeight="1">
      <c r="C658" s="102"/>
      <c r="D658" s="102"/>
    </row>
    <row r="659" spans="3:4" ht="14.25" customHeight="1">
      <c r="C659" s="102"/>
      <c r="D659" s="102"/>
    </row>
    <row r="660" spans="3:4" ht="14.25" customHeight="1">
      <c r="C660" s="102"/>
      <c r="D660" s="102"/>
    </row>
    <row r="661" spans="3:4" ht="14.25" customHeight="1">
      <c r="C661" s="102"/>
      <c r="D661" s="102"/>
    </row>
    <row r="662" spans="3:4" ht="14.25" customHeight="1">
      <c r="C662" s="102"/>
      <c r="D662" s="102"/>
    </row>
    <row r="663" spans="3:4" ht="14.25" customHeight="1">
      <c r="C663" s="102"/>
      <c r="D663" s="102"/>
    </row>
    <row r="664" spans="3:4" ht="14.25" customHeight="1">
      <c r="C664" s="102"/>
      <c r="D664" s="102"/>
    </row>
    <row r="665" spans="3:4" ht="14.25" customHeight="1">
      <c r="C665" s="102"/>
      <c r="D665" s="102"/>
    </row>
    <row r="666" spans="3:4" ht="14.25" customHeight="1">
      <c r="C666" s="102"/>
      <c r="D666" s="102"/>
    </row>
    <row r="667" spans="3:4" ht="14.25" customHeight="1">
      <c r="C667" s="102"/>
      <c r="D667" s="102"/>
    </row>
    <row r="668" spans="3:4" ht="14.25" customHeight="1">
      <c r="C668" s="102"/>
      <c r="D668" s="102"/>
    </row>
    <row r="669" spans="3:4" ht="14.25" customHeight="1">
      <c r="C669" s="102"/>
      <c r="D669" s="102"/>
    </row>
    <row r="670" spans="3:4" ht="14.25" customHeight="1">
      <c r="C670" s="102"/>
      <c r="D670" s="102"/>
    </row>
    <row r="671" spans="3:4" ht="14.25" customHeight="1">
      <c r="C671" s="102"/>
      <c r="D671" s="102"/>
    </row>
    <row r="672" spans="3:4" ht="14.25" customHeight="1">
      <c r="C672" s="102"/>
      <c r="D672" s="102"/>
    </row>
    <row r="673" spans="3:4" ht="14.25" customHeight="1">
      <c r="C673" s="102"/>
      <c r="D673" s="102"/>
    </row>
    <row r="674" spans="3:4" ht="14.25" customHeight="1">
      <c r="C674" s="102"/>
      <c r="D674" s="102"/>
    </row>
    <row r="675" spans="3:4" ht="14.25" customHeight="1">
      <c r="C675" s="102"/>
      <c r="D675" s="102"/>
    </row>
    <row r="676" spans="3:4" ht="14.25" customHeight="1">
      <c r="C676" s="102"/>
      <c r="D676" s="102"/>
    </row>
    <row r="677" spans="3:4" ht="14.25" customHeight="1">
      <c r="C677" s="102"/>
      <c r="D677" s="102"/>
    </row>
    <row r="678" spans="3:4" ht="14.25" customHeight="1">
      <c r="C678" s="102"/>
      <c r="D678" s="102"/>
    </row>
    <row r="679" spans="3:4" ht="14.25" customHeight="1">
      <c r="C679" s="102"/>
      <c r="D679" s="102"/>
    </row>
    <row r="680" spans="3:4" ht="14.25" customHeight="1">
      <c r="C680" s="102"/>
      <c r="D680" s="102"/>
    </row>
    <row r="681" spans="3:4" ht="14.25" customHeight="1">
      <c r="C681" s="102"/>
      <c r="D681" s="102"/>
    </row>
    <row r="682" spans="3:4" ht="14.25" customHeight="1">
      <c r="C682" s="102"/>
      <c r="D682" s="102"/>
    </row>
    <row r="683" spans="3:4" ht="14.25" customHeight="1">
      <c r="C683" s="102"/>
      <c r="D683" s="102"/>
    </row>
    <row r="684" spans="3:4" ht="14.25" customHeight="1">
      <c r="C684" s="102"/>
      <c r="D684" s="102"/>
    </row>
    <row r="685" spans="3:4" ht="14.25" customHeight="1">
      <c r="C685" s="102"/>
      <c r="D685" s="102"/>
    </row>
    <row r="686" spans="3:4" ht="14.25" customHeight="1">
      <c r="C686" s="102"/>
      <c r="D686" s="102"/>
    </row>
    <row r="687" spans="3:4" ht="14.25" customHeight="1">
      <c r="C687" s="102"/>
      <c r="D687" s="102"/>
    </row>
    <row r="688" spans="3:4" ht="14.25" customHeight="1">
      <c r="C688" s="102"/>
      <c r="D688" s="102"/>
    </row>
    <row r="689" spans="3:4" ht="14.25" customHeight="1">
      <c r="C689" s="102"/>
      <c r="D689" s="102"/>
    </row>
    <row r="690" spans="3:4" ht="14.25" customHeight="1">
      <c r="C690" s="102"/>
      <c r="D690" s="102"/>
    </row>
    <row r="691" spans="3:4" ht="14.25" customHeight="1">
      <c r="C691" s="102"/>
      <c r="D691" s="102"/>
    </row>
    <row r="692" spans="3:4" ht="14.25" customHeight="1">
      <c r="C692" s="102"/>
      <c r="D692" s="102"/>
    </row>
    <row r="693" spans="3:4" ht="14.25" customHeight="1">
      <c r="C693" s="102"/>
      <c r="D693" s="102"/>
    </row>
    <row r="694" spans="3:4" ht="14.25" customHeight="1">
      <c r="C694" s="102"/>
      <c r="D694" s="102"/>
    </row>
    <row r="695" spans="3:4" ht="14.25" customHeight="1">
      <c r="C695" s="102"/>
      <c r="D695" s="102"/>
    </row>
    <row r="696" spans="3:4" ht="14.25" customHeight="1">
      <c r="C696" s="102"/>
      <c r="D696" s="102"/>
    </row>
    <row r="697" spans="3:4" ht="14.25" customHeight="1">
      <c r="C697" s="102"/>
      <c r="D697" s="102"/>
    </row>
    <row r="698" spans="3:4" ht="14.25" customHeight="1">
      <c r="C698" s="102"/>
      <c r="D698" s="102"/>
    </row>
    <row r="699" spans="3:4" ht="14.25" customHeight="1">
      <c r="C699" s="102"/>
      <c r="D699" s="102"/>
    </row>
    <row r="700" spans="3:4" ht="14.25" customHeight="1">
      <c r="C700" s="102"/>
      <c r="D700" s="102"/>
    </row>
    <row r="701" spans="3:4" ht="14.25" customHeight="1">
      <c r="C701" s="102"/>
      <c r="D701" s="102"/>
    </row>
    <row r="702" spans="3:4" ht="14.25" customHeight="1">
      <c r="C702" s="102"/>
      <c r="D702" s="102"/>
    </row>
    <row r="703" spans="3:4" ht="14.25" customHeight="1">
      <c r="C703" s="102"/>
      <c r="D703" s="102"/>
    </row>
    <row r="704" spans="3:4" ht="14.25" customHeight="1">
      <c r="C704" s="102"/>
      <c r="D704" s="102"/>
    </row>
    <row r="705" spans="3:4" ht="14.25" customHeight="1">
      <c r="C705" s="102"/>
      <c r="D705" s="102"/>
    </row>
    <row r="706" spans="3:4" ht="14.25" customHeight="1">
      <c r="C706" s="102"/>
      <c r="D706" s="102"/>
    </row>
    <row r="707" spans="3:4" ht="14.25" customHeight="1">
      <c r="C707" s="102"/>
      <c r="D707" s="102"/>
    </row>
    <row r="708" spans="3:4" ht="14.25" customHeight="1">
      <c r="C708" s="102"/>
      <c r="D708" s="102"/>
    </row>
    <row r="709" spans="3:4" ht="14.25" customHeight="1">
      <c r="C709" s="102"/>
      <c r="D709" s="102"/>
    </row>
    <row r="710" spans="3:4" ht="14.25" customHeight="1">
      <c r="C710" s="102"/>
      <c r="D710" s="102"/>
    </row>
    <row r="711" spans="3:4" ht="14.25" customHeight="1">
      <c r="C711" s="102"/>
      <c r="D711" s="102"/>
    </row>
    <row r="712" spans="3:4" ht="14.25" customHeight="1">
      <c r="C712" s="102"/>
      <c r="D712" s="102"/>
    </row>
    <row r="713" spans="3:4" ht="14.25" customHeight="1">
      <c r="C713" s="102"/>
      <c r="D713" s="102"/>
    </row>
    <row r="714" spans="3:4" ht="14.25" customHeight="1">
      <c r="C714" s="102"/>
      <c r="D714" s="102"/>
    </row>
    <row r="715" spans="3:4" ht="14.25" customHeight="1">
      <c r="C715" s="102"/>
      <c r="D715" s="102"/>
    </row>
    <row r="716" spans="3:4" ht="14.25" customHeight="1">
      <c r="C716" s="102"/>
      <c r="D716" s="102"/>
    </row>
    <row r="717" spans="3:4" ht="14.25" customHeight="1">
      <c r="C717" s="102"/>
      <c r="D717" s="102"/>
    </row>
    <row r="718" spans="3:4" ht="14.25" customHeight="1">
      <c r="C718" s="102"/>
      <c r="D718" s="102"/>
    </row>
    <row r="719" spans="3:4" ht="14.25" customHeight="1">
      <c r="C719" s="102"/>
      <c r="D719" s="102"/>
    </row>
    <row r="720" spans="3:4" ht="14.25" customHeight="1">
      <c r="C720" s="102"/>
      <c r="D720" s="102"/>
    </row>
    <row r="721" spans="3:4" ht="14.25" customHeight="1">
      <c r="C721" s="102"/>
      <c r="D721" s="102"/>
    </row>
    <row r="722" spans="3:4" ht="14.25" customHeight="1">
      <c r="C722" s="102"/>
      <c r="D722" s="102"/>
    </row>
    <row r="723" spans="3:4" ht="14.25" customHeight="1">
      <c r="C723" s="102"/>
      <c r="D723" s="102"/>
    </row>
    <row r="724" spans="3:4" ht="14.25" customHeight="1">
      <c r="C724" s="102"/>
      <c r="D724" s="102"/>
    </row>
    <row r="725" spans="3:4" ht="14.25" customHeight="1">
      <c r="C725" s="102"/>
      <c r="D725" s="102"/>
    </row>
    <row r="726" spans="3:4" ht="14.25" customHeight="1">
      <c r="C726" s="102"/>
      <c r="D726" s="102"/>
    </row>
    <row r="727" spans="3:4" ht="14.25" customHeight="1">
      <c r="C727" s="102"/>
      <c r="D727" s="102"/>
    </row>
    <row r="728" spans="3:4" ht="14.25" customHeight="1">
      <c r="C728" s="102"/>
      <c r="D728" s="102"/>
    </row>
    <row r="729" spans="3:4" ht="14.25" customHeight="1">
      <c r="C729" s="102"/>
      <c r="D729" s="102"/>
    </row>
    <row r="730" spans="3:4" ht="14.25" customHeight="1">
      <c r="C730" s="102"/>
      <c r="D730" s="102"/>
    </row>
    <row r="731" spans="3:4" ht="14.25" customHeight="1">
      <c r="C731" s="102"/>
      <c r="D731" s="102"/>
    </row>
    <row r="732" spans="3:4" ht="14.25" customHeight="1">
      <c r="C732" s="102"/>
      <c r="D732" s="102"/>
    </row>
    <row r="733" spans="3:4" ht="14.25" customHeight="1">
      <c r="C733" s="102"/>
      <c r="D733" s="102"/>
    </row>
    <row r="734" spans="3:4" ht="14.25" customHeight="1">
      <c r="C734" s="102"/>
      <c r="D734" s="102"/>
    </row>
    <row r="735" spans="3:4" ht="14.25" customHeight="1">
      <c r="C735" s="102"/>
      <c r="D735" s="102"/>
    </row>
    <row r="736" spans="3:4" ht="14.25" customHeight="1">
      <c r="C736" s="102"/>
      <c r="D736" s="102"/>
    </row>
    <row r="737" spans="3:4" ht="14.25" customHeight="1">
      <c r="C737" s="102"/>
      <c r="D737" s="102"/>
    </row>
    <row r="738" spans="3:4" ht="14.25" customHeight="1">
      <c r="C738" s="102"/>
      <c r="D738" s="102"/>
    </row>
    <row r="739" spans="3:4" ht="14.25" customHeight="1">
      <c r="C739" s="102"/>
      <c r="D739" s="102"/>
    </row>
    <row r="740" spans="3:4" ht="14.25" customHeight="1">
      <c r="C740" s="102"/>
      <c r="D740" s="102"/>
    </row>
    <row r="741" spans="3:4" ht="14.25" customHeight="1">
      <c r="C741" s="102"/>
      <c r="D741" s="102"/>
    </row>
    <row r="742" spans="3:4" ht="14.25" customHeight="1">
      <c r="C742" s="102"/>
      <c r="D742" s="102"/>
    </row>
    <row r="743" spans="3:4" ht="14.25" customHeight="1">
      <c r="C743" s="102"/>
      <c r="D743" s="102"/>
    </row>
    <row r="744" spans="3:4" ht="14.25" customHeight="1">
      <c r="C744" s="102"/>
      <c r="D744" s="102"/>
    </row>
    <row r="745" spans="3:4" ht="14.25" customHeight="1">
      <c r="C745" s="102"/>
      <c r="D745" s="102"/>
    </row>
    <row r="746" spans="3:4" ht="14.25" customHeight="1">
      <c r="C746" s="102"/>
      <c r="D746" s="102"/>
    </row>
    <row r="747" spans="3:4" ht="14.25" customHeight="1">
      <c r="C747" s="102"/>
      <c r="D747" s="102"/>
    </row>
    <row r="748" spans="3:4" ht="14.25" customHeight="1">
      <c r="C748" s="102"/>
      <c r="D748" s="102"/>
    </row>
    <row r="749" spans="3:4" ht="14.25" customHeight="1">
      <c r="C749" s="102"/>
      <c r="D749" s="102"/>
    </row>
    <row r="750" spans="3:4" ht="14.25" customHeight="1">
      <c r="C750" s="102"/>
      <c r="D750" s="102"/>
    </row>
    <row r="751" spans="3:4" ht="14.25" customHeight="1">
      <c r="C751" s="102"/>
      <c r="D751" s="102"/>
    </row>
    <row r="752" spans="3:4" ht="14.25" customHeight="1">
      <c r="C752" s="102"/>
      <c r="D752" s="102"/>
    </row>
    <row r="753" spans="3:4" ht="14.25" customHeight="1">
      <c r="C753" s="102"/>
      <c r="D753" s="102"/>
    </row>
    <row r="754" spans="3:4" ht="14.25" customHeight="1">
      <c r="C754" s="102"/>
      <c r="D754" s="102"/>
    </row>
    <row r="755" spans="3:4" ht="14.25" customHeight="1">
      <c r="C755" s="102"/>
      <c r="D755" s="102"/>
    </row>
    <row r="756" spans="3:4" ht="14.25" customHeight="1">
      <c r="C756" s="102"/>
      <c r="D756" s="102"/>
    </row>
    <row r="757" spans="3:4" ht="14.25" customHeight="1">
      <c r="C757" s="102"/>
      <c r="D757" s="102"/>
    </row>
    <row r="758" spans="3:4" ht="14.25" customHeight="1">
      <c r="C758" s="102"/>
      <c r="D758" s="102"/>
    </row>
    <row r="759" spans="3:4" ht="14.25" customHeight="1">
      <c r="C759" s="102"/>
      <c r="D759" s="102"/>
    </row>
    <row r="760" spans="3:4" ht="14.25" customHeight="1">
      <c r="C760" s="102"/>
      <c r="D760" s="102"/>
    </row>
    <row r="761" spans="3:4" ht="14.25" customHeight="1">
      <c r="C761" s="102"/>
      <c r="D761" s="102"/>
    </row>
    <row r="762" spans="3:4" ht="14.25" customHeight="1">
      <c r="C762" s="102"/>
      <c r="D762" s="102"/>
    </row>
    <row r="763" spans="3:4" ht="14.25" customHeight="1">
      <c r="C763" s="102"/>
      <c r="D763" s="102"/>
    </row>
    <row r="764" spans="3:4" ht="14.25" customHeight="1">
      <c r="C764" s="102"/>
      <c r="D764" s="102"/>
    </row>
    <row r="765" spans="3:4" ht="14.25" customHeight="1">
      <c r="C765" s="102"/>
      <c r="D765" s="102"/>
    </row>
    <row r="766" spans="3:4" ht="14.25" customHeight="1">
      <c r="C766" s="102"/>
      <c r="D766" s="102"/>
    </row>
    <row r="767" spans="3:4" ht="14.25" customHeight="1">
      <c r="C767" s="102"/>
      <c r="D767" s="102"/>
    </row>
    <row r="768" spans="3:4" ht="14.25" customHeight="1">
      <c r="C768" s="102"/>
      <c r="D768" s="102"/>
    </row>
    <row r="769" spans="3:4" ht="14.25" customHeight="1">
      <c r="C769" s="102"/>
      <c r="D769" s="102"/>
    </row>
    <row r="770" spans="3:4" ht="14.25" customHeight="1">
      <c r="C770" s="102"/>
      <c r="D770" s="102"/>
    </row>
    <row r="771" spans="3:4" ht="14.25" customHeight="1">
      <c r="C771" s="102"/>
      <c r="D771" s="102"/>
    </row>
    <row r="772" spans="3:4" ht="14.25" customHeight="1">
      <c r="C772" s="102"/>
      <c r="D772" s="102"/>
    </row>
    <row r="773" spans="3:4" ht="14.25" customHeight="1">
      <c r="C773" s="102"/>
      <c r="D773" s="102"/>
    </row>
    <row r="774" spans="3:4" ht="14.25" customHeight="1">
      <c r="C774" s="102"/>
      <c r="D774" s="102"/>
    </row>
    <row r="775" spans="3:4" ht="14.25" customHeight="1">
      <c r="C775" s="102"/>
      <c r="D775" s="102"/>
    </row>
    <row r="776" spans="3:4" ht="14.25" customHeight="1">
      <c r="C776" s="102"/>
      <c r="D776" s="102"/>
    </row>
    <row r="777" spans="3:4" ht="14.25" customHeight="1">
      <c r="C777" s="102"/>
      <c r="D777" s="102"/>
    </row>
    <row r="778" spans="3:4" ht="14.25" customHeight="1">
      <c r="C778" s="102"/>
      <c r="D778" s="102"/>
    </row>
    <row r="779" spans="3:4" ht="14.25" customHeight="1">
      <c r="C779" s="102"/>
      <c r="D779" s="102"/>
    </row>
    <row r="780" spans="3:4" ht="14.25" customHeight="1">
      <c r="C780" s="102"/>
      <c r="D780" s="102"/>
    </row>
    <row r="781" spans="3:4" ht="14.25" customHeight="1">
      <c r="C781" s="102"/>
      <c r="D781" s="102"/>
    </row>
    <row r="782" spans="3:4" ht="14.25" customHeight="1">
      <c r="C782" s="102"/>
      <c r="D782" s="102"/>
    </row>
    <row r="783" spans="3:4" ht="14.25" customHeight="1">
      <c r="C783" s="102"/>
      <c r="D783" s="102"/>
    </row>
    <row r="784" spans="3:4" ht="14.25" customHeight="1">
      <c r="C784" s="102"/>
      <c r="D784" s="102"/>
    </row>
    <row r="785" spans="3:4" ht="14.25" customHeight="1">
      <c r="C785" s="102"/>
      <c r="D785" s="102"/>
    </row>
    <row r="786" spans="3:4" ht="14.25" customHeight="1">
      <c r="C786" s="102"/>
      <c r="D786" s="102"/>
    </row>
    <row r="787" spans="3:4" ht="14.25" customHeight="1">
      <c r="C787" s="102"/>
      <c r="D787" s="102"/>
    </row>
    <row r="788" spans="3:4" ht="14.25" customHeight="1">
      <c r="C788" s="102"/>
      <c r="D788" s="102"/>
    </row>
    <row r="789" spans="3:4" ht="14.25" customHeight="1">
      <c r="C789" s="102"/>
      <c r="D789" s="102"/>
    </row>
    <row r="790" spans="3:4" ht="14.25" customHeight="1">
      <c r="C790" s="102"/>
      <c r="D790" s="102"/>
    </row>
    <row r="791" spans="3:4" ht="14.25" customHeight="1">
      <c r="C791" s="102"/>
      <c r="D791" s="102"/>
    </row>
    <row r="792" spans="3:4" ht="14.25" customHeight="1">
      <c r="C792" s="102"/>
      <c r="D792" s="102"/>
    </row>
    <row r="793" spans="3:4" ht="14.25" customHeight="1">
      <c r="C793" s="102"/>
      <c r="D793" s="102"/>
    </row>
    <row r="794" spans="3:4" ht="14.25" customHeight="1">
      <c r="C794" s="102"/>
      <c r="D794" s="102"/>
    </row>
    <row r="795" spans="3:4" ht="14.25" customHeight="1">
      <c r="C795" s="102"/>
      <c r="D795" s="102"/>
    </row>
    <row r="796" spans="3:4" ht="14.25" customHeight="1">
      <c r="C796" s="102"/>
      <c r="D796" s="102"/>
    </row>
    <row r="797" spans="3:4" ht="14.25" customHeight="1">
      <c r="C797" s="102"/>
      <c r="D797" s="102"/>
    </row>
    <row r="798" spans="3:4" ht="14.25" customHeight="1">
      <c r="C798" s="102"/>
      <c r="D798" s="102"/>
    </row>
    <row r="799" spans="3:4" ht="14.25" customHeight="1">
      <c r="C799" s="102"/>
      <c r="D799" s="102"/>
    </row>
    <row r="800" spans="3:4" ht="14.25" customHeight="1">
      <c r="C800" s="102"/>
      <c r="D800" s="102"/>
    </row>
    <row r="801" spans="3:4" ht="14.25" customHeight="1">
      <c r="C801" s="102"/>
      <c r="D801" s="102"/>
    </row>
    <row r="802" spans="3:4" ht="14.25" customHeight="1">
      <c r="C802" s="102"/>
      <c r="D802" s="102"/>
    </row>
    <row r="803" spans="3:4" ht="14.25" customHeight="1">
      <c r="C803" s="102"/>
      <c r="D803" s="102"/>
    </row>
    <row r="804" spans="3:4" ht="14.25" customHeight="1">
      <c r="C804" s="102"/>
      <c r="D804" s="102"/>
    </row>
    <row r="805" spans="3:4" ht="14.25" customHeight="1">
      <c r="C805" s="102"/>
      <c r="D805" s="102"/>
    </row>
    <row r="806" spans="3:4" ht="14.25" customHeight="1">
      <c r="C806" s="102"/>
      <c r="D806" s="102"/>
    </row>
    <row r="807" spans="3:4" ht="14.25" customHeight="1">
      <c r="C807" s="102"/>
      <c r="D807" s="102"/>
    </row>
    <row r="808" spans="3:4" ht="14.25" customHeight="1">
      <c r="C808" s="102"/>
      <c r="D808" s="102"/>
    </row>
    <row r="809" spans="3:4" ht="14.25" customHeight="1">
      <c r="C809" s="102"/>
      <c r="D809" s="102"/>
    </row>
    <row r="810" spans="3:4" ht="14.25" customHeight="1">
      <c r="C810" s="102"/>
      <c r="D810" s="102"/>
    </row>
    <row r="811" spans="3:4" ht="14.25" customHeight="1">
      <c r="C811" s="102"/>
      <c r="D811" s="102"/>
    </row>
    <row r="812" spans="3:4" ht="14.25" customHeight="1">
      <c r="C812" s="102"/>
      <c r="D812" s="102"/>
    </row>
    <row r="813" spans="3:4" ht="14.25" customHeight="1">
      <c r="C813" s="102"/>
      <c r="D813" s="102"/>
    </row>
    <row r="814" spans="3:4" ht="14.25" customHeight="1">
      <c r="C814" s="102"/>
      <c r="D814" s="102"/>
    </row>
    <row r="815" spans="3:4" ht="14.25" customHeight="1">
      <c r="C815" s="102"/>
      <c r="D815" s="102"/>
    </row>
    <row r="816" spans="3:4" ht="14.25" customHeight="1">
      <c r="C816" s="102"/>
      <c r="D816" s="102"/>
    </row>
    <row r="817" spans="3:4" ht="14.25" customHeight="1">
      <c r="C817" s="102"/>
      <c r="D817" s="102"/>
    </row>
    <row r="818" spans="3:4" ht="14.25" customHeight="1">
      <c r="C818" s="102"/>
      <c r="D818" s="102"/>
    </row>
    <row r="819" spans="3:4" ht="14.25" customHeight="1">
      <c r="C819" s="102"/>
      <c r="D819" s="102"/>
    </row>
    <row r="820" spans="3:4" ht="14.25" customHeight="1">
      <c r="C820" s="102"/>
      <c r="D820" s="102"/>
    </row>
    <row r="821" spans="3:4" ht="14.25" customHeight="1">
      <c r="C821" s="102"/>
      <c r="D821" s="102"/>
    </row>
    <row r="822" spans="3:4" ht="14.25" customHeight="1">
      <c r="C822" s="102"/>
      <c r="D822" s="102"/>
    </row>
    <row r="823" spans="3:4" ht="14.25" customHeight="1">
      <c r="C823" s="102"/>
      <c r="D823" s="102"/>
    </row>
    <row r="824" spans="3:4" ht="14.25" customHeight="1">
      <c r="C824" s="102"/>
      <c r="D824" s="102"/>
    </row>
    <row r="825" spans="3:4" ht="14.25" customHeight="1">
      <c r="C825" s="102"/>
      <c r="D825" s="102"/>
    </row>
    <row r="826" spans="3:4" ht="14.25" customHeight="1">
      <c r="C826" s="102"/>
      <c r="D826" s="102"/>
    </row>
    <row r="827" spans="3:4" ht="14.25" customHeight="1">
      <c r="C827" s="102"/>
      <c r="D827" s="102"/>
    </row>
    <row r="828" spans="3:4" ht="14.25" customHeight="1">
      <c r="C828" s="102"/>
      <c r="D828" s="102"/>
    </row>
    <row r="829" spans="3:4" ht="14.25" customHeight="1">
      <c r="C829" s="102"/>
      <c r="D829" s="102"/>
    </row>
    <row r="830" spans="3:4" ht="14.25" customHeight="1">
      <c r="C830" s="102"/>
      <c r="D830" s="102"/>
    </row>
    <row r="831" spans="3:4" ht="14.25" customHeight="1">
      <c r="C831" s="102"/>
      <c r="D831" s="102"/>
    </row>
    <row r="832" spans="3:4" ht="14.25" customHeight="1">
      <c r="C832" s="102"/>
      <c r="D832" s="102"/>
    </row>
    <row r="833" spans="3:4" ht="14.25" customHeight="1">
      <c r="C833" s="102"/>
      <c r="D833" s="102"/>
    </row>
    <row r="834" spans="3:4" ht="14.25" customHeight="1">
      <c r="C834" s="102"/>
      <c r="D834" s="102"/>
    </row>
    <row r="835" spans="3:4" ht="14.25" customHeight="1">
      <c r="C835" s="102"/>
      <c r="D835" s="102"/>
    </row>
    <row r="836" spans="3:4" ht="14.25" customHeight="1">
      <c r="C836" s="102"/>
      <c r="D836" s="102"/>
    </row>
    <row r="837" spans="3:4" ht="14.25" customHeight="1">
      <c r="C837" s="102"/>
      <c r="D837" s="102"/>
    </row>
    <row r="838" spans="3:4" ht="14.25" customHeight="1">
      <c r="C838" s="102"/>
      <c r="D838" s="102"/>
    </row>
    <row r="839" spans="3:4" ht="14.25" customHeight="1">
      <c r="C839" s="102"/>
      <c r="D839" s="102"/>
    </row>
    <row r="840" spans="3:4" ht="14.25" customHeight="1">
      <c r="C840" s="102"/>
      <c r="D840" s="102"/>
    </row>
    <row r="841" spans="3:4" ht="14.25" customHeight="1">
      <c r="C841" s="102"/>
      <c r="D841" s="102"/>
    </row>
    <row r="842" spans="3:4" ht="14.25" customHeight="1">
      <c r="C842" s="102"/>
      <c r="D842" s="102"/>
    </row>
    <row r="843" spans="3:4" ht="14.25" customHeight="1">
      <c r="C843" s="102"/>
      <c r="D843" s="102"/>
    </row>
    <row r="844" spans="3:4" ht="14.25" customHeight="1">
      <c r="C844" s="102"/>
      <c r="D844" s="102"/>
    </row>
    <row r="845" spans="3:4" ht="14.25" customHeight="1">
      <c r="C845" s="102"/>
      <c r="D845" s="102"/>
    </row>
    <row r="846" spans="3:4" ht="14.25" customHeight="1">
      <c r="C846" s="102"/>
      <c r="D846" s="102"/>
    </row>
    <row r="847" spans="3:4" ht="14.25" customHeight="1">
      <c r="C847" s="102"/>
      <c r="D847" s="102"/>
    </row>
    <row r="848" spans="3:4" ht="14.25" customHeight="1">
      <c r="C848" s="102"/>
      <c r="D848" s="102"/>
    </row>
    <row r="849" spans="3:4" ht="14.25" customHeight="1">
      <c r="C849" s="102"/>
      <c r="D849" s="102"/>
    </row>
    <row r="850" spans="3:4" ht="14.25" customHeight="1">
      <c r="C850" s="102"/>
      <c r="D850" s="102"/>
    </row>
    <row r="851" spans="3:4" ht="14.25" customHeight="1">
      <c r="C851" s="102"/>
      <c r="D851" s="102"/>
    </row>
    <row r="852" spans="3:4" ht="14.25" customHeight="1">
      <c r="C852" s="102"/>
      <c r="D852" s="102"/>
    </row>
    <row r="853" spans="3:4" ht="14.25" customHeight="1">
      <c r="C853" s="102"/>
      <c r="D853" s="102"/>
    </row>
    <row r="854" spans="3:4" ht="14.25" customHeight="1">
      <c r="C854" s="102"/>
      <c r="D854" s="102"/>
    </row>
    <row r="855" spans="3:4" ht="14.25" customHeight="1">
      <c r="C855" s="102"/>
      <c r="D855" s="102"/>
    </row>
    <row r="856" spans="3:4" ht="14.25" customHeight="1">
      <c r="C856" s="102"/>
      <c r="D856" s="102"/>
    </row>
    <row r="857" spans="3:4" ht="14.25" customHeight="1">
      <c r="C857" s="102"/>
      <c r="D857" s="102"/>
    </row>
    <row r="858" spans="3:4" ht="14.25" customHeight="1">
      <c r="C858" s="102"/>
      <c r="D858" s="102"/>
    </row>
    <row r="859" spans="3:4" ht="14.25" customHeight="1">
      <c r="C859" s="102"/>
      <c r="D859" s="102"/>
    </row>
    <row r="860" spans="3:4" ht="14.25" customHeight="1">
      <c r="C860" s="102"/>
      <c r="D860" s="102"/>
    </row>
    <row r="861" spans="3:4" ht="14.25" customHeight="1">
      <c r="C861" s="102"/>
      <c r="D861" s="102"/>
    </row>
    <row r="862" spans="3:4" ht="14.25" customHeight="1">
      <c r="C862" s="102"/>
      <c r="D862" s="102"/>
    </row>
    <row r="863" spans="3:4" ht="14.25" customHeight="1">
      <c r="C863" s="102"/>
      <c r="D863" s="102"/>
    </row>
    <row r="864" spans="3:4" ht="14.25" customHeight="1">
      <c r="C864" s="102"/>
      <c r="D864" s="102"/>
    </row>
    <row r="865" spans="3:4" ht="14.25" customHeight="1">
      <c r="C865" s="102"/>
      <c r="D865" s="102"/>
    </row>
    <row r="866" spans="3:4" ht="14.25" customHeight="1">
      <c r="C866" s="102"/>
      <c r="D866" s="102"/>
    </row>
    <row r="867" spans="3:4" ht="14.25" customHeight="1">
      <c r="C867" s="102"/>
      <c r="D867" s="102"/>
    </row>
    <row r="868" spans="3:4" ht="14.25" customHeight="1">
      <c r="C868" s="102"/>
      <c r="D868" s="102"/>
    </row>
    <row r="869" spans="3:4" ht="14.25" customHeight="1">
      <c r="C869" s="102"/>
      <c r="D869" s="102"/>
    </row>
    <row r="870" spans="3:4" ht="14.25" customHeight="1">
      <c r="C870" s="102"/>
      <c r="D870" s="102"/>
    </row>
    <row r="871" spans="3:4" ht="14.25" customHeight="1">
      <c r="C871" s="102"/>
      <c r="D871" s="102"/>
    </row>
    <row r="872" spans="3:4" ht="14.25" customHeight="1">
      <c r="C872" s="102"/>
      <c r="D872" s="102"/>
    </row>
    <row r="873" spans="3:4" ht="14.25" customHeight="1">
      <c r="C873" s="102"/>
      <c r="D873" s="102"/>
    </row>
    <row r="874" spans="3:4" ht="14.25" customHeight="1">
      <c r="C874" s="102"/>
      <c r="D874" s="102"/>
    </row>
    <row r="875" spans="3:4" ht="14.25" customHeight="1">
      <c r="C875" s="102"/>
      <c r="D875" s="102"/>
    </row>
    <row r="876" spans="3:4" ht="14.25" customHeight="1">
      <c r="C876" s="102"/>
      <c r="D876" s="102"/>
    </row>
    <row r="877" spans="3:4" ht="14.25" customHeight="1">
      <c r="C877" s="102"/>
      <c r="D877" s="102"/>
    </row>
    <row r="878" spans="3:4" ht="14.25" customHeight="1">
      <c r="C878" s="102"/>
      <c r="D878" s="102"/>
    </row>
    <row r="879" spans="3:4" ht="14.25" customHeight="1">
      <c r="C879" s="102"/>
      <c r="D879" s="102"/>
    </row>
    <row r="880" spans="3:4" ht="14.25" customHeight="1">
      <c r="C880" s="102"/>
      <c r="D880" s="102"/>
    </row>
    <row r="881" spans="3:4" ht="14.25" customHeight="1">
      <c r="C881" s="102"/>
      <c r="D881" s="102"/>
    </row>
    <row r="882" spans="3:4" ht="14.25" customHeight="1">
      <c r="C882" s="102"/>
      <c r="D882" s="102"/>
    </row>
    <row r="883" spans="3:4" ht="14.25" customHeight="1">
      <c r="C883" s="102"/>
      <c r="D883" s="102"/>
    </row>
    <row r="884" spans="3:4" ht="14.25" customHeight="1">
      <c r="C884" s="102"/>
      <c r="D884" s="102"/>
    </row>
    <row r="885" spans="3:4" ht="14.25" customHeight="1">
      <c r="C885" s="102"/>
      <c r="D885" s="102"/>
    </row>
    <row r="886" spans="3:4" ht="14.25" customHeight="1">
      <c r="C886" s="102"/>
      <c r="D886" s="102"/>
    </row>
    <row r="887" spans="3:4" ht="14.25" customHeight="1">
      <c r="C887" s="102"/>
      <c r="D887" s="102"/>
    </row>
    <row r="888" spans="3:4" ht="14.25" customHeight="1">
      <c r="C888" s="102"/>
      <c r="D888" s="102"/>
    </row>
    <row r="889" spans="3:4" ht="14.25" customHeight="1">
      <c r="C889" s="102"/>
      <c r="D889" s="102"/>
    </row>
    <row r="890" spans="3:4" ht="14.25" customHeight="1">
      <c r="C890" s="102"/>
      <c r="D890" s="102"/>
    </row>
    <row r="891" spans="3:4" ht="14.25" customHeight="1">
      <c r="C891" s="102"/>
      <c r="D891" s="102"/>
    </row>
    <row r="892" spans="3:4" ht="14.25" customHeight="1">
      <c r="C892" s="102"/>
      <c r="D892" s="102"/>
    </row>
    <row r="893" spans="3:4" ht="14.25" customHeight="1">
      <c r="C893" s="102"/>
      <c r="D893" s="102"/>
    </row>
    <row r="894" spans="3:4" ht="14.25" customHeight="1">
      <c r="C894" s="102"/>
      <c r="D894" s="102"/>
    </row>
    <row r="895" spans="3:4" ht="14.25" customHeight="1">
      <c r="C895" s="102"/>
      <c r="D895" s="102"/>
    </row>
    <row r="896" spans="3:4" ht="14.25" customHeight="1">
      <c r="C896" s="102"/>
      <c r="D896" s="102"/>
    </row>
    <row r="897" spans="3:4" ht="14.25" customHeight="1">
      <c r="C897" s="102"/>
      <c r="D897" s="102"/>
    </row>
    <row r="898" spans="3:4" ht="14.25" customHeight="1">
      <c r="C898" s="102"/>
      <c r="D898" s="102"/>
    </row>
    <row r="899" spans="3:4" ht="14.25" customHeight="1">
      <c r="C899" s="102"/>
      <c r="D899" s="102"/>
    </row>
    <row r="900" spans="3:4" ht="14.25" customHeight="1">
      <c r="C900" s="102"/>
      <c r="D900" s="102"/>
    </row>
    <row r="901" spans="3:4" ht="14.25" customHeight="1">
      <c r="C901" s="102"/>
      <c r="D901" s="102"/>
    </row>
    <row r="902" spans="3:4" ht="14.25" customHeight="1">
      <c r="C902" s="102"/>
      <c r="D902" s="102"/>
    </row>
    <row r="903" spans="3:4" ht="14.25" customHeight="1">
      <c r="C903" s="102"/>
      <c r="D903" s="102"/>
    </row>
    <row r="904" spans="3:4" ht="14.25" customHeight="1">
      <c r="C904" s="102"/>
      <c r="D904" s="102"/>
    </row>
    <row r="905" spans="3:4" ht="14.25" customHeight="1">
      <c r="C905" s="102"/>
      <c r="D905" s="102"/>
    </row>
    <row r="906" spans="3:4" ht="14.25" customHeight="1">
      <c r="C906" s="102"/>
      <c r="D906" s="102"/>
    </row>
    <row r="907" spans="3:4" ht="14.25" customHeight="1">
      <c r="C907" s="102"/>
      <c r="D907" s="102"/>
    </row>
    <row r="908" spans="3:4" ht="14.25" customHeight="1">
      <c r="C908" s="102"/>
      <c r="D908" s="102"/>
    </row>
    <row r="909" spans="3:4" ht="14.25" customHeight="1">
      <c r="C909" s="102"/>
      <c r="D909" s="102"/>
    </row>
    <row r="910" spans="3:4" ht="14.25" customHeight="1">
      <c r="C910" s="102"/>
      <c r="D910" s="102"/>
    </row>
    <row r="911" spans="3:4" ht="14.25" customHeight="1">
      <c r="C911" s="102"/>
      <c r="D911" s="102"/>
    </row>
    <row r="912" spans="3:4" ht="14.25" customHeight="1">
      <c r="C912" s="102"/>
      <c r="D912" s="102"/>
    </row>
    <row r="913" spans="3:4" ht="14.25" customHeight="1">
      <c r="C913" s="102"/>
      <c r="D913" s="102"/>
    </row>
    <row r="914" spans="3:4" ht="14.25" customHeight="1">
      <c r="C914" s="102"/>
      <c r="D914" s="102"/>
    </row>
    <row r="915" spans="3:4" ht="14.25" customHeight="1">
      <c r="C915" s="102"/>
      <c r="D915" s="102"/>
    </row>
    <row r="916" spans="3:4" ht="14.25" customHeight="1">
      <c r="C916" s="102"/>
      <c r="D916" s="102"/>
    </row>
    <row r="917" spans="3:4" ht="14.25" customHeight="1">
      <c r="C917" s="102"/>
      <c r="D917" s="102"/>
    </row>
    <row r="918" spans="3:4" ht="14.25" customHeight="1">
      <c r="C918" s="102"/>
      <c r="D918" s="102"/>
    </row>
    <row r="919" spans="3:4" ht="14.25" customHeight="1">
      <c r="C919" s="102"/>
      <c r="D919" s="102"/>
    </row>
    <row r="920" spans="3:4" ht="14.25" customHeight="1">
      <c r="C920" s="102"/>
      <c r="D920" s="102"/>
    </row>
    <row r="921" spans="3:4" ht="14.25" customHeight="1">
      <c r="C921" s="102"/>
      <c r="D921" s="102"/>
    </row>
    <row r="922" spans="3:4" ht="14.25" customHeight="1">
      <c r="C922" s="102"/>
      <c r="D922" s="102"/>
    </row>
    <row r="923" spans="3:4" ht="14.25" customHeight="1">
      <c r="C923" s="102"/>
      <c r="D923" s="102"/>
    </row>
    <row r="924" spans="3:4" ht="14.25" customHeight="1">
      <c r="C924" s="102"/>
      <c r="D924" s="102"/>
    </row>
    <row r="925" spans="3:4" ht="14.25" customHeight="1">
      <c r="C925" s="102"/>
      <c r="D925" s="102"/>
    </row>
    <row r="926" spans="3:4" ht="14.25" customHeight="1">
      <c r="C926" s="102"/>
      <c r="D926" s="102"/>
    </row>
    <row r="927" spans="3:4" ht="14.25" customHeight="1">
      <c r="C927" s="102"/>
      <c r="D927" s="102"/>
    </row>
    <row r="928" spans="3:4" ht="14.25" customHeight="1">
      <c r="C928" s="102"/>
      <c r="D928" s="102"/>
    </row>
    <row r="929" spans="3:4" ht="14.25" customHeight="1">
      <c r="C929" s="102"/>
      <c r="D929" s="102"/>
    </row>
    <row r="930" spans="3:4" ht="14.25" customHeight="1">
      <c r="C930" s="102"/>
      <c r="D930" s="102"/>
    </row>
    <row r="931" spans="3:4" ht="14.25" customHeight="1">
      <c r="C931" s="102"/>
      <c r="D931" s="102"/>
    </row>
    <row r="932" spans="3:4" ht="14.25" customHeight="1">
      <c r="C932" s="102"/>
      <c r="D932" s="102"/>
    </row>
    <row r="933" spans="3:4" ht="14.25" customHeight="1">
      <c r="C933" s="102"/>
      <c r="D933" s="102"/>
    </row>
    <row r="934" spans="3:4" ht="14.25" customHeight="1">
      <c r="C934" s="102"/>
      <c r="D934" s="102"/>
    </row>
    <row r="935" spans="3:4" ht="14.25" customHeight="1">
      <c r="C935" s="102"/>
      <c r="D935" s="102"/>
    </row>
    <row r="936" spans="3:4" ht="14.25" customHeight="1">
      <c r="C936" s="102"/>
      <c r="D936" s="102"/>
    </row>
    <row r="937" spans="3:4" ht="14.25" customHeight="1">
      <c r="C937" s="102"/>
      <c r="D937" s="102"/>
    </row>
    <row r="938" spans="3:4" ht="14.25" customHeight="1">
      <c r="C938" s="102"/>
      <c r="D938" s="102"/>
    </row>
    <row r="939" spans="3:4" ht="14.25" customHeight="1">
      <c r="C939" s="102"/>
      <c r="D939" s="102"/>
    </row>
    <row r="940" spans="3:4" ht="14.25" customHeight="1">
      <c r="C940" s="102"/>
      <c r="D940" s="102"/>
    </row>
    <row r="941" spans="3:4" ht="14.25" customHeight="1">
      <c r="C941" s="102"/>
      <c r="D941" s="102"/>
    </row>
    <row r="942" spans="3:4" ht="14.25" customHeight="1">
      <c r="C942" s="102"/>
      <c r="D942" s="102"/>
    </row>
    <row r="943" spans="3:4" ht="14.25" customHeight="1">
      <c r="C943" s="102"/>
      <c r="D943" s="102"/>
    </row>
    <row r="944" spans="3:4" ht="14.25" customHeight="1">
      <c r="C944" s="102"/>
      <c r="D944" s="102"/>
    </row>
    <row r="945" spans="3:4" ht="14.25" customHeight="1">
      <c r="C945" s="102"/>
      <c r="D945" s="102"/>
    </row>
    <row r="946" spans="3:4" ht="14.25" customHeight="1">
      <c r="C946" s="102"/>
      <c r="D946" s="102"/>
    </row>
    <row r="947" spans="3:4" ht="14.25" customHeight="1">
      <c r="C947" s="102"/>
      <c r="D947" s="102"/>
    </row>
    <row r="948" spans="3:4" ht="14.25" customHeight="1">
      <c r="C948" s="102"/>
      <c r="D948" s="102"/>
    </row>
    <row r="949" spans="3:4" ht="14.25" customHeight="1">
      <c r="C949" s="102"/>
      <c r="D949" s="102"/>
    </row>
    <row r="950" spans="3:4" ht="14.25" customHeight="1">
      <c r="C950" s="102"/>
      <c r="D950" s="102"/>
    </row>
    <row r="951" spans="3:4" ht="14.25" customHeight="1">
      <c r="C951" s="102"/>
      <c r="D951" s="102"/>
    </row>
    <row r="952" spans="3:4" ht="14.25" customHeight="1">
      <c r="C952" s="102"/>
      <c r="D952" s="102"/>
    </row>
    <row r="953" spans="3:4" ht="14.25" customHeight="1">
      <c r="C953" s="102"/>
      <c r="D953" s="102"/>
    </row>
    <row r="954" spans="3:4" ht="14.25" customHeight="1">
      <c r="C954" s="102"/>
      <c r="D954" s="102"/>
    </row>
    <row r="955" spans="3:4" ht="14.25" customHeight="1">
      <c r="C955" s="102"/>
      <c r="D955" s="102"/>
    </row>
    <row r="956" spans="3:4" ht="14.25" customHeight="1">
      <c r="C956" s="102"/>
      <c r="D956" s="102"/>
    </row>
    <row r="957" spans="3:4" ht="14.25" customHeight="1">
      <c r="C957" s="102"/>
      <c r="D957" s="102"/>
    </row>
    <row r="958" spans="3:4" ht="14.25" customHeight="1">
      <c r="C958" s="102"/>
      <c r="D958" s="102"/>
    </row>
    <row r="959" spans="3:4" ht="14.25" customHeight="1">
      <c r="C959" s="102"/>
      <c r="D959" s="102"/>
    </row>
    <row r="960" spans="3:4" ht="14.25" customHeight="1">
      <c r="C960" s="102"/>
      <c r="D960" s="102"/>
    </row>
    <row r="961" spans="3:4" ht="14.25" customHeight="1">
      <c r="C961" s="102"/>
      <c r="D961" s="102"/>
    </row>
    <row r="962" spans="3:4" ht="14.25" customHeight="1">
      <c r="C962" s="102"/>
      <c r="D962" s="102"/>
    </row>
    <row r="963" spans="3:4" ht="14.25" customHeight="1">
      <c r="C963" s="102"/>
      <c r="D963" s="102"/>
    </row>
    <row r="964" spans="3:4" ht="14.25" customHeight="1">
      <c r="C964" s="102"/>
      <c r="D964" s="102"/>
    </row>
    <row r="965" spans="3:4" ht="14.25" customHeight="1">
      <c r="C965" s="102"/>
      <c r="D965" s="102"/>
    </row>
    <row r="966" spans="3:4" ht="14.25" customHeight="1">
      <c r="C966" s="102"/>
      <c r="D966" s="102"/>
    </row>
    <row r="967" spans="3:4" ht="14.25" customHeight="1">
      <c r="C967" s="102"/>
      <c r="D967" s="102"/>
    </row>
    <row r="968" spans="3:4" ht="14.25" customHeight="1">
      <c r="C968" s="102"/>
      <c r="D968" s="102"/>
    </row>
    <row r="969" spans="3:4" ht="14.25" customHeight="1">
      <c r="C969" s="102"/>
      <c r="D969" s="102"/>
    </row>
  </sheetData>
  <sortState xmlns:xlrd2="http://schemas.microsoft.com/office/spreadsheetml/2017/richdata2" ref="B8:D32">
    <sortCondition ref="B8:B32"/>
  </sortState>
  <mergeCells count="3">
    <mergeCell ref="B1:D4"/>
    <mergeCell ref="B5:D5"/>
    <mergeCell ref="B50:D55"/>
  </mergeCells>
  <pageMargins left="0.7" right="0.7" top="0.75" bottom="0.75" header="0" footer="0"/>
  <pageSetup scale="71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workbookViewId="0"/>
  </sheetViews>
  <sheetFormatPr baseColWidth="10" defaultColWidth="14.44140625" defaultRowHeight="15" customHeight="1"/>
  <cols>
    <col min="1" max="1" width="6.109375" customWidth="1"/>
    <col min="2" max="2" width="2.6640625" customWidth="1"/>
    <col min="3" max="3" width="1.44140625" customWidth="1"/>
    <col min="4" max="4" width="9.88671875" customWidth="1"/>
    <col min="5" max="5" width="43.88671875" customWidth="1"/>
    <col min="6" max="7" width="25.6640625" hidden="1" customWidth="1"/>
    <col min="8" max="9" width="29.33203125" hidden="1" customWidth="1"/>
    <col min="10" max="10" width="29.33203125" customWidth="1"/>
    <col min="11" max="11" width="17.33203125" customWidth="1"/>
    <col min="12" max="12" width="24.6640625" customWidth="1"/>
    <col min="13" max="17" width="10.88671875" customWidth="1"/>
    <col min="18" max="26" width="10.6640625" customWidth="1"/>
  </cols>
  <sheetData>
    <row r="1" spans="1:26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"/>
      <c r="C3" s="2"/>
      <c r="D3" s="3" t="s">
        <v>0</v>
      </c>
      <c r="E3" s="4"/>
      <c r="F3" s="4"/>
      <c r="G3" s="4"/>
      <c r="H3" s="5">
        <v>43185</v>
      </c>
      <c r="I3" s="5"/>
      <c r="J3" s="5"/>
      <c r="K3" s="5"/>
      <c r="L3" s="122" t="s">
        <v>65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"/>
      <c r="C4" s="6"/>
      <c r="D4" s="1"/>
      <c r="E4" s="1"/>
      <c r="F4" s="1"/>
      <c r="G4" s="1"/>
      <c r="H4" s="7"/>
      <c r="I4" s="7"/>
      <c r="J4" s="7"/>
      <c r="K4" s="7"/>
      <c r="L4" s="12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8"/>
      <c r="B5" s="8"/>
      <c r="C5" s="9" t="s">
        <v>1</v>
      </c>
      <c r="D5" s="125" t="s">
        <v>2</v>
      </c>
      <c r="E5" s="126"/>
      <c r="F5" s="126"/>
      <c r="G5" s="126"/>
      <c r="H5" s="126"/>
      <c r="I5" s="126"/>
      <c r="J5" s="126"/>
      <c r="K5" s="127"/>
      <c r="L5" s="124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>
      <c r="A6" s="8"/>
      <c r="B6" s="8"/>
      <c r="C6" s="11"/>
      <c r="D6" s="10"/>
      <c r="E6" s="10"/>
      <c r="F6" s="10"/>
      <c r="G6" s="10"/>
      <c r="H6" s="10"/>
      <c r="I6" s="10"/>
      <c r="J6" s="10"/>
      <c r="K6" s="10"/>
      <c r="L6" s="12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3.5" customHeight="1">
      <c r="A7" s="8"/>
      <c r="B7" s="8"/>
      <c r="C7" s="128" t="s">
        <v>3</v>
      </c>
      <c r="D7" s="126"/>
      <c r="E7" s="126"/>
      <c r="F7" s="126"/>
      <c r="G7" s="126"/>
      <c r="H7" s="126"/>
      <c r="I7" s="126"/>
      <c r="J7" s="126"/>
      <c r="K7" s="126"/>
      <c r="L7" s="12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3.5" customHeight="1">
      <c r="A8" s="8"/>
      <c r="B8" s="8"/>
      <c r="C8" s="13"/>
      <c r="D8" s="14"/>
      <c r="E8" s="15"/>
      <c r="F8" s="15"/>
      <c r="G8" s="15"/>
      <c r="H8" s="16"/>
      <c r="I8" s="16"/>
      <c r="J8" s="16"/>
      <c r="K8" s="16"/>
      <c r="L8" s="17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3.5" customHeight="1">
      <c r="A9" s="8"/>
      <c r="B9" s="8"/>
      <c r="C9" s="8"/>
      <c r="D9" s="8"/>
      <c r="E9" s="8"/>
      <c r="F9" s="8"/>
      <c r="G9" s="8"/>
      <c r="H9" s="18"/>
      <c r="I9" s="18"/>
      <c r="J9" s="18"/>
      <c r="K9" s="1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>
      <c r="A10" s="1"/>
      <c r="B10" s="1"/>
      <c r="C10" s="19"/>
      <c r="D10" s="20"/>
      <c r="E10" s="20"/>
      <c r="F10" s="20"/>
      <c r="G10" s="20"/>
      <c r="H10" s="21"/>
      <c r="I10" s="21"/>
      <c r="J10" s="21"/>
      <c r="K10" s="21"/>
      <c r="L10" s="2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1"/>
      <c r="B11" s="1"/>
      <c r="C11" s="23"/>
      <c r="D11" s="24"/>
      <c r="E11" s="8"/>
      <c r="F11" s="8"/>
      <c r="G11" s="8"/>
      <c r="H11" s="18"/>
      <c r="I11" s="18"/>
      <c r="J11" s="18"/>
      <c r="K11" s="18"/>
      <c r="L11" s="25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1"/>
      <c r="B12" s="1"/>
      <c r="C12" s="6"/>
      <c r="D12" s="1"/>
      <c r="E12" s="24"/>
      <c r="F12" s="26"/>
      <c r="G12" s="1"/>
      <c r="H12" s="27"/>
      <c r="I12" s="27"/>
      <c r="J12" s="27"/>
      <c r="K12" s="27"/>
      <c r="L12" s="2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1"/>
      <c r="B13" s="1"/>
      <c r="C13" s="2"/>
      <c r="D13" s="29" t="s">
        <v>4</v>
      </c>
      <c r="E13" s="30" t="s">
        <v>5</v>
      </c>
      <c r="F13" s="30" t="s">
        <v>6</v>
      </c>
      <c r="G13" s="30" t="s">
        <v>6</v>
      </c>
      <c r="H13" s="30" t="s">
        <v>6</v>
      </c>
      <c r="I13" s="30" t="s">
        <v>6</v>
      </c>
      <c r="J13" s="30" t="s">
        <v>6</v>
      </c>
      <c r="K13" s="30" t="s">
        <v>6</v>
      </c>
      <c r="L13" s="31" t="s">
        <v>7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1"/>
      <c r="B14" s="1"/>
      <c r="C14" s="32"/>
      <c r="D14" s="33"/>
      <c r="E14" s="34"/>
      <c r="F14" s="35">
        <v>43164</v>
      </c>
      <c r="G14" s="35">
        <f t="shared" ref="G14:I14" si="0">+F14+7</f>
        <v>43171</v>
      </c>
      <c r="H14" s="35">
        <f t="shared" si="0"/>
        <v>43178</v>
      </c>
      <c r="I14" s="35">
        <f t="shared" si="0"/>
        <v>43185</v>
      </c>
      <c r="J14" s="35">
        <v>43521</v>
      </c>
      <c r="K14" s="35">
        <f>+J14+7</f>
        <v>43528</v>
      </c>
      <c r="L14" s="3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37"/>
      <c r="B15" s="37"/>
      <c r="C15" s="38"/>
      <c r="D15" s="37"/>
      <c r="E15" s="39"/>
      <c r="F15" s="40"/>
      <c r="G15" s="40"/>
      <c r="H15" s="40"/>
      <c r="I15" s="41"/>
      <c r="J15" s="41"/>
      <c r="K15" s="42"/>
      <c r="L15" s="4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44"/>
      <c r="B16" s="44"/>
      <c r="C16" s="45"/>
      <c r="D16" s="46"/>
      <c r="E16" s="47" t="s">
        <v>8</v>
      </c>
      <c r="F16" s="48">
        <f>SUM(F17:F23)</f>
        <v>0</v>
      </c>
      <c r="G16" s="48">
        <f>G20+G18</f>
        <v>0</v>
      </c>
      <c r="H16" s="48"/>
      <c r="I16" s="48">
        <f>SUM(I17:I23)</f>
        <v>0</v>
      </c>
      <c r="J16" s="48">
        <f t="shared" ref="J16:K16" si="1">SUM(J17:J26)</f>
        <v>2802827</v>
      </c>
      <c r="K16" s="48">
        <f t="shared" si="1"/>
        <v>3518419.45</v>
      </c>
      <c r="L16" s="43"/>
      <c r="M16" s="24"/>
      <c r="N16" s="24"/>
      <c r="O16" s="24"/>
      <c r="P16" s="24"/>
      <c r="Q16" s="50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3.5" customHeight="1">
      <c r="A17" s="44"/>
      <c r="B17" s="44"/>
      <c r="C17" s="45"/>
      <c r="D17" s="46" t="s">
        <v>66</v>
      </c>
      <c r="E17" s="51" t="s">
        <v>9</v>
      </c>
      <c r="F17" s="52"/>
      <c r="G17" s="52"/>
      <c r="H17" s="52"/>
      <c r="I17" s="52"/>
      <c r="J17" s="105"/>
      <c r="K17" s="105">
        <v>2518819.4500000002</v>
      </c>
      <c r="L17" s="43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13.5" customHeight="1">
      <c r="A18" s="44"/>
      <c r="B18" s="44"/>
      <c r="C18" s="54"/>
      <c r="D18" s="46" t="s">
        <v>67</v>
      </c>
      <c r="E18" s="51" t="s">
        <v>68</v>
      </c>
      <c r="F18" s="52"/>
      <c r="G18" s="52"/>
      <c r="H18" s="52"/>
      <c r="I18" s="52"/>
      <c r="J18" s="52"/>
      <c r="K18" s="52">
        <f>60000*14*1.19</f>
        <v>999600</v>
      </c>
      <c r="L18" s="43"/>
      <c r="M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13.5" customHeight="1">
      <c r="A19" s="44"/>
      <c r="B19" s="44"/>
      <c r="C19" s="54"/>
      <c r="D19" s="46" t="s">
        <v>69</v>
      </c>
      <c r="E19" s="51" t="s">
        <v>70</v>
      </c>
      <c r="F19" s="52"/>
      <c r="G19" s="52"/>
      <c r="H19" s="52"/>
      <c r="I19" s="52"/>
      <c r="J19" s="52">
        <f>5*4*25000*1.19</f>
        <v>595000</v>
      </c>
      <c r="K19" s="52"/>
      <c r="L19" s="43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13.5" customHeight="1">
      <c r="A20" s="44"/>
      <c r="B20" s="44"/>
      <c r="C20" s="54"/>
      <c r="D20" s="46" t="s">
        <v>71</v>
      </c>
      <c r="E20" s="51" t="s">
        <v>72</v>
      </c>
      <c r="F20" s="52"/>
      <c r="G20" s="52"/>
      <c r="H20" s="52"/>
      <c r="I20" s="52"/>
      <c r="J20" s="106">
        <v>428360</v>
      </c>
      <c r="K20" s="55"/>
      <c r="L20" s="43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13.5" customHeight="1">
      <c r="A21" s="44"/>
      <c r="B21" s="44"/>
      <c r="C21" s="54"/>
      <c r="D21" s="46" t="s">
        <v>73</v>
      </c>
      <c r="E21" s="51" t="s">
        <v>74</v>
      </c>
      <c r="F21" s="52"/>
      <c r="G21" s="52"/>
      <c r="H21" s="52"/>
      <c r="I21" s="52"/>
      <c r="J21" s="52">
        <v>1470067</v>
      </c>
      <c r="K21" s="55"/>
      <c r="L21" s="43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3.5" customHeight="1">
      <c r="A22" s="44"/>
      <c r="B22" s="44"/>
      <c r="C22" s="54"/>
      <c r="D22" s="46" t="s">
        <v>75</v>
      </c>
      <c r="E22" s="51" t="s">
        <v>76</v>
      </c>
      <c r="F22" s="52"/>
      <c r="G22" s="52"/>
      <c r="H22" s="52"/>
      <c r="I22" s="52"/>
      <c r="J22" s="52">
        <f>260000*1.19</f>
        <v>309400</v>
      </c>
      <c r="K22" s="55"/>
      <c r="L22" s="43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3.5" customHeight="1">
      <c r="A23" s="44"/>
      <c r="B23" s="44"/>
      <c r="C23" s="54"/>
      <c r="D23" s="46"/>
      <c r="E23" s="51"/>
      <c r="F23" s="52"/>
      <c r="G23" s="52"/>
      <c r="H23" s="52"/>
      <c r="I23" s="52"/>
      <c r="J23" s="52"/>
      <c r="K23" s="55"/>
      <c r="L23" s="43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13.5" customHeight="1">
      <c r="A24" s="44"/>
      <c r="B24" s="44"/>
      <c r="C24" s="54"/>
      <c r="D24" s="46"/>
      <c r="E24" s="51"/>
      <c r="F24" s="52"/>
      <c r="G24" s="52"/>
      <c r="H24" s="52"/>
      <c r="I24" s="52"/>
      <c r="J24" s="52"/>
      <c r="K24" s="55"/>
      <c r="L24" s="43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13.5" customHeight="1">
      <c r="A25" s="44"/>
      <c r="B25" s="44"/>
      <c r="C25" s="54"/>
      <c r="D25" s="46"/>
      <c r="E25" s="51"/>
      <c r="F25" s="52"/>
      <c r="G25" s="52"/>
      <c r="H25" s="52"/>
      <c r="I25" s="52"/>
      <c r="J25" s="52"/>
      <c r="K25" s="55"/>
      <c r="L25" s="43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13.5" customHeight="1">
      <c r="A26" s="44"/>
      <c r="B26" s="44"/>
      <c r="C26" s="54"/>
      <c r="D26" s="46"/>
      <c r="E26" s="51"/>
      <c r="F26" s="52"/>
      <c r="G26" s="52"/>
      <c r="H26" s="52"/>
      <c r="I26" s="52">
        <v>0</v>
      </c>
      <c r="J26" s="52"/>
      <c r="K26" s="55"/>
      <c r="L26" s="43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13.5" customHeight="1">
      <c r="A27" s="44"/>
      <c r="B27" s="44"/>
      <c r="C27" s="54"/>
      <c r="D27" s="46"/>
      <c r="E27" s="47" t="s">
        <v>14</v>
      </c>
      <c r="F27" s="48">
        <f>SUM(F28:F31)</f>
        <v>0</v>
      </c>
      <c r="G27" s="48"/>
      <c r="H27" s="48">
        <f t="shared" ref="H27:I27" si="2">SUM(H28:H31)</f>
        <v>0</v>
      </c>
      <c r="I27" s="48">
        <f t="shared" si="2"/>
        <v>0</v>
      </c>
      <c r="J27" s="48">
        <f t="shared" ref="J27:K27" si="3">SUM(J28:J32)</f>
        <v>0</v>
      </c>
      <c r="K27" s="48">
        <f t="shared" si="3"/>
        <v>5905411</v>
      </c>
      <c r="L27" s="43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13.5" customHeight="1">
      <c r="A28" s="44"/>
      <c r="B28" s="44"/>
      <c r="C28" s="54"/>
      <c r="D28" s="46" t="s">
        <v>77</v>
      </c>
      <c r="E28" s="51" t="s">
        <v>78</v>
      </c>
      <c r="F28" s="52"/>
      <c r="G28" s="52"/>
      <c r="H28" s="52"/>
      <c r="I28" s="52"/>
      <c r="J28" s="52"/>
      <c r="K28" s="55">
        <f>90000*1.19</f>
        <v>107100</v>
      </c>
      <c r="L28" s="43"/>
      <c r="M28" s="24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spans="1:26" ht="13.5" customHeight="1">
      <c r="A29" s="44"/>
      <c r="B29" s="44"/>
      <c r="C29" s="54"/>
      <c r="D29" s="57" t="s">
        <v>79</v>
      </c>
      <c r="E29" s="51" t="s">
        <v>80</v>
      </c>
      <c r="F29" s="52"/>
      <c r="G29" s="52"/>
      <c r="H29" s="52"/>
      <c r="I29" s="52"/>
      <c r="J29" s="52"/>
      <c r="K29" s="55">
        <f>+K28</f>
        <v>107100</v>
      </c>
      <c r="L29" s="43"/>
      <c r="M29" s="24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 spans="1:26" ht="13.5" customHeight="1">
      <c r="A30" s="37"/>
      <c r="B30" s="37"/>
      <c r="C30" s="58"/>
      <c r="D30" s="57" t="s">
        <v>81</v>
      </c>
      <c r="E30" s="51" t="s">
        <v>82</v>
      </c>
      <c r="F30" s="52"/>
      <c r="G30" s="52"/>
      <c r="H30" s="52"/>
      <c r="I30" s="52"/>
      <c r="J30" s="52"/>
      <c r="K30" s="55">
        <v>5691211</v>
      </c>
      <c r="L30" s="43"/>
      <c r="M30" s="2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37"/>
      <c r="B31" s="37"/>
      <c r="C31" s="58"/>
      <c r="D31" s="57"/>
      <c r="E31" s="51"/>
      <c r="F31" s="52"/>
      <c r="G31" s="52"/>
      <c r="H31" s="52"/>
      <c r="I31" s="52"/>
      <c r="J31" s="52"/>
      <c r="K31" s="55"/>
      <c r="L31" s="43"/>
      <c r="M31" s="2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44"/>
      <c r="B32" s="44"/>
      <c r="C32" s="54"/>
      <c r="D32" s="46"/>
      <c r="E32" s="51"/>
      <c r="F32" s="48"/>
      <c r="G32" s="48"/>
      <c r="H32" s="48"/>
      <c r="I32" s="48"/>
      <c r="J32" s="52"/>
      <c r="K32" s="55"/>
      <c r="L32" s="43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13.5" customHeight="1">
      <c r="A33" s="44"/>
      <c r="B33" s="44"/>
      <c r="C33" s="54"/>
      <c r="D33" s="46"/>
      <c r="E33" s="47" t="s">
        <v>29</v>
      </c>
      <c r="F33" s="48">
        <f>SUM(F34:F39)</f>
        <v>0</v>
      </c>
      <c r="G33" s="48"/>
      <c r="H33" s="48"/>
      <c r="I33" s="48">
        <f t="shared" ref="I33:K33" si="4">SUM(I34:I39)</f>
        <v>0</v>
      </c>
      <c r="J33" s="48">
        <f t="shared" si="4"/>
        <v>0</v>
      </c>
      <c r="K33" s="48">
        <f t="shared" si="4"/>
        <v>0</v>
      </c>
      <c r="L33" s="43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3.5" customHeight="1">
      <c r="A34" s="44"/>
      <c r="B34" s="44"/>
      <c r="C34" s="54"/>
      <c r="D34" s="46"/>
      <c r="E34" s="51"/>
      <c r="F34" s="52">
        <v>0</v>
      </c>
      <c r="G34" s="52"/>
      <c r="H34" s="52"/>
      <c r="I34" s="52">
        <v>0</v>
      </c>
      <c r="J34" s="52">
        <v>0</v>
      </c>
      <c r="K34" s="55"/>
      <c r="L34" s="43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3.5" customHeight="1">
      <c r="A35" s="44"/>
      <c r="B35" s="44"/>
      <c r="C35" s="54"/>
      <c r="D35" s="46"/>
      <c r="E35" s="51"/>
      <c r="F35" s="52">
        <v>0</v>
      </c>
      <c r="G35" s="52"/>
      <c r="H35" s="52"/>
      <c r="I35" s="52">
        <v>0</v>
      </c>
      <c r="J35" s="52">
        <v>0</v>
      </c>
      <c r="K35" s="55"/>
      <c r="L35" s="43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13.5" customHeight="1">
      <c r="A36" s="44"/>
      <c r="B36" s="44"/>
      <c r="C36" s="54"/>
      <c r="D36" s="46"/>
      <c r="E36" s="51"/>
      <c r="F36" s="52">
        <v>0</v>
      </c>
      <c r="G36" s="52"/>
      <c r="H36" s="52">
        <v>0</v>
      </c>
      <c r="I36" s="52">
        <v>0</v>
      </c>
      <c r="J36" s="52">
        <v>0</v>
      </c>
      <c r="K36" s="55"/>
      <c r="L36" s="43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3.5" customHeight="1">
      <c r="A37" s="44"/>
      <c r="B37" s="44"/>
      <c r="C37" s="54"/>
      <c r="D37" s="46"/>
      <c r="E37" s="51"/>
      <c r="F37" s="52">
        <v>0</v>
      </c>
      <c r="G37" s="52"/>
      <c r="H37" s="52">
        <v>0</v>
      </c>
      <c r="I37" s="52">
        <v>0</v>
      </c>
      <c r="J37" s="52">
        <v>0</v>
      </c>
      <c r="K37" s="55"/>
      <c r="L37" s="43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3.5" customHeight="1">
      <c r="A38" s="44"/>
      <c r="B38" s="44"/>
      <c r="C38" s="54"/>
      <c r="D38" s="46"/>
      <c r="E38" s="51"/>
      <c r="F38" s="52">
        <v>0</v>
      </c>
      <c r="G38" s="52"/>
      <c r="H38" s="52">
        <v>0</v>
      </c>
      <c r="I38" s="52">
        <v>0</v>
      </c>
      <c r="J38" s="52"/>
      <c r="K38" s="55">
        <v>0</v>
      </c>
      <c r="L38" s="43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3.5" customHeight="1">
      <c r="A39" s="37"/>
      <c r="B39" s="37"/>
      <c r="C39" s="58"/>
      <c r="D39" s="61"/>
      <c r="E39" s="62"/>
      <c r="F39" s="52"/>
      <c r="G39" s="52"/>
      <c r="H39" s="52"/>
      <c r="I39" s="52"/>
      <c r="J39" s="52"/>
      <c r="K39" s="55"/>
      <c r="L39" s="6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44"/>
      <c r="B40" s="44"/>
      <c r="C40" s="54"/>
      <c r="D40" s="46"/>
      <c r="E40" s="47" t="s">
        <v>31</v>
      </c>
      <c r="F40" s="48">
        <f>SUM(F41:F46)</f>
        <v>899990</v>
      </c>
      <c r="G40" s="48"/>
      <c r="H40" s="48"/>
      <c r="I40" s="48">
        <f t="shared" ref="I40:K40" si="5">SUM(I41:I46)</f>
        <v>0</v>
      </c>
      <c r="J40" s="48">
        <f t="shared" si="5"/>
        <v>612273</v>
      </c>
      <c r="K40" s="48">
        <f t="shared" si="5"/>
        <v>0</v>
      </c>
      <c r="L40" s="43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3.5" customHeight="1">
      <c r="A41" s="44"/>
      <c r="B41" s="44"/>
      <c r="C41" s="54"/>
      <c r="D41" s="46" t="s">
        <v>83</v>
      </c>
      <c r="E41" s="51" t="s">
        <v>84</v>
      </c>
      <c r="F41" s="52">
        <v>899990</v>
      </c>
      <c r="G41" s="52"/>
      <c r="H41" s="52">
        <v>0</v>
      </c>
      <c r="I41" s="52">
        <v>0</v>
      </c>
      <c r="J41" s="52">
        <v>212273</v>
      </c>
      <c r="K41" s="55"/>
      <c r="L41" s="43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3.5" customHeight="1">
      <c r="A42" s="44"/>
      <c r="B42" s="44"/>
      <c r="C42" s="54"/>
      <c r="D42" s="46" t="s">
        <v>85</v>
      </c>
      <c r="E42" s="51" t="s">
        <v>86</v>
      </c>
      <c r="F42" s="52"/>
      <c r="G42" s="52"/>
      <c r="H42" s="52"/>
      <c r="I42" s="52"/>
      <c r="J42" s="52">
        <v>400000</v>
      </c>
      <c r="K42" s="55"/>
      <c r="L42" s="59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3.5" customHeight="1">
      <c r="A43" s="44"/>
      <c r="B43" s="44"/>
      <c r="C43" s="54"/>
      <c r="D43" s="46"/>
      <c r="E43" s="51"/>
      <c r="F43" s="52"/>
      <c r="G43" s="52"/>
      <c r="H43" s="52">
        <v>0</v>
      </c>
      <c r="I43" s="52">
        <v>0</v>
      </c>
      <c r="J43" s="52"/>
      <c r="K43" s="55"/>
      <c r="L43" s="43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3.5" customHeight="1">
      <c r="A44" s="44"/>
      <c r="B44" s="44"/>
      <c r="C44" s="54"/>
      <c r="D44" s="46"/>
      <c r="E44" s="51"/>
      <c r="F44" s="52"/>
      <c r="G44" s="52"/>
      <c r="H44" s="52">
        <v>0</v>
      </c>
      <c r="I44" s="52">
        <v>0</v>
      </c>
      <c r="J44" s="52"/>
      <c r="K44" s="55"/>
      <c r="L44" s="43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3.5" customHeight="1">
      <c r="A45" s="44"/>
      <c r="B45" s="44"/>
      <c r="C45" s="54"/>
      <c r="D45" s="46"/>
      <c r="E45" s="51"/>
      <c r="F45" s="52"/>
      <c r="G45" s="52"/>
      <c r="H45" s="52">
        <v>0</v>
      </c>
      <c r="I45" s="52">
        <v>0</v>
      </c>
      <c r="J45" s="52"/>
      <c r="K45" s="55"/>
      <c r="L45" s="43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3.5" customHeight="1">
      <c r="A46" s="44"/>
      <c r="B46" s="44"/>
      <c r="C46" s="54"/>
      <c r="D46" s="46"/>
      <c r="E46" s="51"/>
      <c r="F46" s="52"/>
      <c r="G46" s="52"/>
      <c r="H46" s="52"/>
      <c r="I46" s="52"/>
      <c r="J46" s="52"/>
      <c r="K46" s="55"/>
      <c r="L46" s="43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3.5" customHeight="1">
      <c r="A47" s="37"/>
      <c r="B47" s="37"/>
      <c r="C47" s="58"/>
      <c r="D47" s="61"/>
      <c r="E47" s="64"/>
      <c r="F47" s="52"/>
      <c r="G47" s="65"/>
      <c r="H47" s="65"/>
      <c r="I47" s="65"/>
      <c r="J47" s="65"/>
      <c r="K47" s="55"/>
      <c r="L47" s="6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66"/>
      <c r="B48" s="66"/>
      <c r="C48" s="67"/>
      <c r="D48" s="68"/>
      <c r="E48" s="69" t="s">
        <v>34</v>
      </c>
      <c r="F48" s="70">
        <f t="shared" ref="F48:K48" si="6">+F16+F27+F33+F40</f>
        <v>899990</v>
      </c>
      <c r="G48" s="70">
        <f t="shared" si="6"/>
        <v>0</v>
      </c>
      <c r="H48" s="70">
        <f t="shared" si="6"/>
        <v>0</v>
      </c>
      <c r="I48" s="70">
        <f t="shared" si="6"/>
        <v>0</v>
      </c>
      <c r="J48" s="70">
        <f t="shared" si="6"/>
        <v>3415100</v>
      </c>
      <c r="K48" s="70">
        <f t="shared" si="6"/>
        <v>9423830.4499999993</v>
      </c>
      <c r="L48" s="70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pans="1:26" ht="13.5" customHeight="1">
      <c r="A49" s="37"/>
      <c r="B49" s="37"/>
      <c r="C49" s="38"/>
      <c r="D49" s="37"/>
      <c r="E49" s="72"/>
      <c r="F49" s="73"/>
      <c r="G49" s="73"/>
      <c r="H49" s="73"/>
      <c r="I49" s="73"/>
      <c r="J49" s="73"/>
      <c r="K49" s="73"/>
      <c r="L49" s="4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37"/>
      <c r="B50" s="37"/>
      <c r="C50" s="38"/>
      <c r="D50" s="37"/>
      <c r="E50" s="72"/>
      <c r="F50" s="73"/>
      <c r="G50" s="73"/>
      <c r="H50" s="73"/>
      <c r="I50" s="73"/>
      <c r="J50" s="73"/>
      <c r="K50" s="73"/>
      <c r="L50" s="4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37"/>
      <c r="B51" s="37"/>
      <c r="C51" s="38"/>
      <c r="D51" s="37"/>
      <c r="E51" s="37"/>
      <c r="F51" s="37"/>
      <c r="G51" s="37"/>
      <c r="H51" s="37"/>
      <c r="I51" s="37"/>
      <c r="J51" s="73"/>
      <c r="K51" s="73"/>
      <c r="L51" s="4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37"/>
      <c r="B52" s="37"/>
      <c r="C52" s="38"/>
      <c r="D52" s="37"/>
      <c r="E52" s="37"/>
      <c r="F52" s="37"/>
      <c r="G52" s="37"/>
      <c r="H52" s="37"/>
      <c r="I52" s="37"/>
      <c r="J52" s="73"/>
      <c r="K52" s="73"/>
      <c r="L52" s="4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37"/>
      <c r="B53" s="37"/>
      <c r="C53" s="38"/>
      <c r="D53" s="37"/>
      <c r="E53" s="74" t="s">
        <v>35</v>
      </c>
      <c r="F53" s="75"/>
      <c r="G53" s="75"/>
      <c r="H53" s="76"/>
      <c r="I53" s="75"/>
      <c r="J53" s="77"/>
      <c r="K53" s="77"/>
      <c r="L53" s="76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37"/>
      <c r="B54" s="37"/>
      <c r="C54" s="38"/>
      <c r="D54" s="37"/>
      <c r="E54" s="38"/>
      <c r="F54" s="37"/>
      <c r="G54" s="37"/>
      <c r="H54" s="42"/>
      <c r="I54" s="37"/>
      <c r="J54" s="73"/>
      <c r="K54" s="73"/>
      <c r="L54" s="4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37"/>
      <c r="B55" s="37"/>
      <c r="C55" s="38"/>
      <c r="D55" s="37"/>
      <c r="E55" s="38"/>
      <c r="F55" s="37"/>
      <c r="G55" s="37"/>
      <c r="H55" s="42"/>
      <c r="I55" s="37"/>
      <c r="J55" s="73"/>
      <c r="K55" s="73"/>
      <c r="L55" s="4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37"/>
      <c r="B56" s="37"/>
      <c r="C56" s="38"/>
      <c r="D56" s="37"/>
      <c r="E56" s="38"/>
      <c r="F56" s="37"/>
      <c r="G56" s="37"/>
      <c r="H56" s="42"/>
      <c r="I56" s="37"/>
      <c r="J56" s="73"/>
      <c r="K56" s="73"/>
      <c r="L56" s="4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37"/>
      <c r="B57" s="37"/>
      <c r="C57" s="38"/>
      <c r="D57" s="37"/>
      <c r="E57" s="38"/>
      <c r="F57" s="37"/>
      <c r="G57" s="37"/>
      <c r="H57" s="42"/>
      <c r="I57" s="37"/>
      <c r="J57" s="73"/>
      <c r="K57" s="73"/>
      <c r="L57" s="4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37"/>
      <c r="B58" s="37"/>
      <c r="C58" s="38"/>
      <c r="D58" s="37"/>
      <c r="E58" s="38"/>
      <c r="F58" s="37"/>
      <c r="G58" s="37"/>
      <c r="H58" s="42"/>
      <c r="I58" s="37"/>
      <c r="J58" s="73"/>
      <c r="K58" s="73"/>
      <c r="L58" s="4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6"/>
      <c r="D59" s="1"/>
      <c r="E59" s="32"/>
      <c r="F59" s="78"/>
      <c r="G59" s="78"/>
      <c r="H59" s="33"/>
      <c r="I59" s="78"/>
      <c r="J59" s="79"/>
      <c r="K59" s="79"/>
      <c r="L59" s="3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6"/>
      <c r="D60" s="1"/>
      <c r="E60" s="1"/>
      <c r="F60" s="1"/>
      <c r="G60" s="1"/>
      <c r="H60" s="1"/>
      <c r="I60" s="1"/>
      <c r="J60" s="1"/>
      <c r="K60" s="1"/>
      <c r="L60" s="2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32"/>
      <c r="D61" s="78"/>
      <c r="E61" s="78"/>
      <c r="F61" s="78"/>
      <c r="G61" s="78"/>
      <c r="H61" s="78"/>
      <c r="I61" s="78"/>
      <c r="J61" s="78"/>
      <c r="K61" s="78"/>
      <c r="L61" s="3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L13:L47" xr:uid="{00000000-0009-0000-0000-000004000000}"/>
  <mergeCells count="3">
    <mergeCell ref="L3:L5"/>
    <mergeCell ref="D5:K5"/>
    <mergeCell ref="C7:L7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FLUJO 7</vt:lpstr>
      <vt:lpstr>FLUJO 8</vt:lpstr>
      <vt:lpstr>18</vt:lpstr>
      <vt:lpstr>FLUJO 2</vt:lpstr>
      <vt:lpstr>'18'!Área_de_impresión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SAN ISIDRO</dc:creator>
  <cp:lastModifiedBy>GRUPO SAN ISIDRO 2</cp:lastModifiedBy>
  <cp:lastPrinted>2024-04-10T17:43:15Z</cp:lastPrinted>
  <dcterms:created xsi:type="dcterms:W3CDTF">2018-02-12T12:58:12Z</dcterms:created>
  <dcterms:modified xsi:type="dcterms:W3CDTF">2024-06-05T21:44:25Z</dcterms:modified>
</cp:coreProperties>
</file>